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 activeTab="3"/>
  </bookViews>
  <sheets>
    <sheet name="วิทย์" sheetId="1" r:id="rId1"/>
    <sheet name="สังคม" sheetId="2" r:id="rId2"/>
    <sheet name="ทำนุ" sheetId="4" r:id="rId3"/>
    <sheet name="บริการวิชาการ" sheetId="3" r:id="rId4"/>
  </sheets>
  <definedNames>
    <definedName name="_xlnm.Print_Area" localSheetId="0">วิทย์!$A$1:$L$48</definedName>
    <definedName name="_xlnm.Print_Titles" localSheetId="3">บริการวิชาการ!$5:$6</definedName>
    <definedName name="_xlnm.Print_Titles" localSheetId="0">วิทย์!$5:$6</definedName>
    <definedName name="_xlnm.Print_Titles" localSheetId="1">สังคม!$5:$6</definedName>
  </definedNames>
  <calcPr calcId="144525"/>
</workbook>
</file>

<file path=xl/calcChain.xml><?xml version="1.0" encoding="utf-8"?>
<calcChain xmlns="http://schemas.openxmlformats.org/spreadsheetml/2006/main">
  <c r="H30" i="2" l="1"/>
  <c r="H33" i="2" l="1"/>
  <c r="H34" i="2"/>
  <c r="H35" i="2"/>
  <c r="H36" i="2"/>
  <c r="H32" i="2"/>
  <c r="H9" i="3" l="1"/>
  <c r="H10" i="3"/>
  <c r="H11" i="3"/>
  <c r="H13" i="3"/>
  <c r="H14" i="3"/>
  <c r="H15" i="3"/>
  <c r="H16" i="3"/>
  <c r="H8" i="3"/>
  <c r="H24" i="2" l="1"/>
  <c r="H21" i="2"/>
  <c r="H39" i="1" l="1"/>
  <c r="H37" i="1"/>
  <c r="H36" i="1"/>
  <c r="H35" i="1"/>
  <c r="H34" i="1"/>
  <c r="H33" i="1"/>
  <c r="H31" i="1"/>
  <c r="H30" i="1"/>
  <c r="H29" i="1"/>
  <c r="H28" i="1"/>
  <c r="H26" i="1"/>
  <c r="H25" i="1"/>
  <c r="H23" i="1"/>
  <c r="H22" i="1"/>
  <c r="H21" i="1"/>
  <c r="H20" i="1"/>
  <c r="H19" i="1"/>
  <c r="H15" i="1"/>
  <c r="H14" i="1"/>
  <c r="H44" i="2" l="1"/>
  <c r="H41" i="2"/>
  <c r="H40" i="2"/>
  <c r="H39" i="2"/>
  <c r="H38" i="2"/>
  <c r="H37" i="2"/>
  <c r="H29" i="2"/>
  <c r="H28" i="2"/>
  <c r="H27" i="2"/>
  <c r="H26" i="2"/>
  <c r="H25" i="2"/>
  <c r="H23" i="2"/>
  <c r="H20" i="2"/>
  <c r="H18" i="2" l="1"/>
  <c r="H17" i="2"/>
  <c r="H16" i="2"/>
  <c r="H14" i="2"/>
  <c r="H13" i="2"/>
  <c r="H12" i="2"/>
  <c r="H11" i="2"/>
  <c r="H9" i="2"/>
  <c r="H8" i="2"/>
  <c r="H7" i="2"/>
  <c r="H12" i="1"/>
  <c r="H11" i="1"/>
  <c r="H10" i="1"/>
  <c r="H8" i="1"/>
  <c r="H7" i="1"/>
  <c r="H17" i="1"/>
  <c r="H18" i="1"/>
  <c r="H32" i="1"/>
  <c r="H38" i="1"/>
  <c r="H40" i="1"/>
  <c r="H7" i="4" l="1"/>
  <c r="D41" i="1" l="1"/>
  <c r="D32" i="1"/>
  <c r="C41" i="1"/>
  <c r="C15" i="2"/>
  <c r="C10" i="2"/>
  <c r="D42" i="2"/>
  <c r="C45" i="2" l="1"/>
  <c r="D17" i="3"/>
  <c r="C7" i="3" l="1"/>
  <c r="C17" i="3" s="1"/>
  <c r="D31" i="2" l="1"/>
  <c r="D22" i="2"/>
  <c r="D19" i="2"/>
  <c r="D45" i="2" s="1"/>
  <c r="D8" i="4" l="1"/>
  <c r="C8" i="4"/>
</calcChain>
</file>

<file path=xl/sharedStrings.xml><?xml version="1.0" encoding="utf-8"?>
<sst xmlns="http://schemas.openxmlformats.org/spreadsheetml/2006/main" count="452" uniqueCount="196">
  <si>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</si>
  <si>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</si>
  <si>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</si>
  <si>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</si>
  <si>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</si>
  <si>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</si>
  <si>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</si>
  <si>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</si>
  <si>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</si>
  <si>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</si>
  <si>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</si>
  <si>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</si>
  <si>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ข้อเสนอแนะจากกรรมการบริหารงบประมาณ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</si>
  <si>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</si>
  <si>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</si>
  <si>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</si>
  <si>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(โครงการทำนุบำรุงศิลปวัฒนธรรมและอนุรักษ์สิ่งแวดล้อม)</t>
  </si>
  <si>
    <t>(โครงการพัฒนาคุณภาพการจัดการศึกษา : ผลผลิตสังคม)</t>
  </si>
  <si>
    <t>คณะศิลปศาสตร์</t>
  </si>
  <si>
    <t>รวมทั้งสิ้น</t>
  </si>
  <si>
    <t>(โครงการพัฒนาคุณภาพการจัดการศึกษา : ผลผลิตวิทย์ฯ)</t>
  </si>
  <si>
    <t>(โครงการบริการวิชาการ)</t>
  </si>
  <si>
    <t>เบอร์โทร</t>
  </si>
  <si>
    <t>ชื่อผู้รับผิดชอบ/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</si>
  <si>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</si>
  <si>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</si>
  <si>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</si>
  <si>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</si>
  <si>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</si>
  <si>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</si>
  <si>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</si>
  <si>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</si>
  <si>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จัดทำสื่อสร้างสรรค์กับงานมรดกภูมิปัญญาท้องถิ่นกระเบื้องดินเผาเกาะยอบริเวณลุ่มน้ำทะเลสาบสงขลาต่อนล่าง</t>
  </si>
  <si>
    <t>โครงการหมู่บ้านท่องเที่ยวเชิงเกษตรชุมชนทุ่งลาน อำเภอคลองหอยโข่ง จังหวัดสงขลา ปีที่ 2</t>
  </si>
  <si>
    <t>-</t>
  </si>
  <si>
    <t>โครงการแข่งขันทักษะการใช้ภาษาไทยระดับปริญญาตรี</t>
  </si>
  <si>
    <t>โครงการฝึกทักษะการปฏิบัติงานการท่องเที่ยว</t>
  </si>
  <si>
    <t>โครงการประชุมวิชาการระดับชาติด้านศิลปศาสตร์ ครั้งที่ 4</t>
  </si>
  <si>
    <t>โครงการปฐมนิเทศนักศึกษาใหม่ (ภาคปกติ)</t>
  </si>
  <si>
    <t>ภาคปกติ</t>
  </si>
  <si>
    <t>ภาคสมทบ</t>
  </si>
  <si>
    <t>โครงการปัจฉิมนิเทศนักศึกษา</t>
  </si>
  <si>
    <t>โครงการทัศนศึกษาเพิ่มทักษะวิชาชีพแก่นักศึกษาด้านการท่องเที่ยวต่างประเทศ</t>
  </si>
  <si>
    <t>โครงการ Tourism Quiz Challenge</t>
  </si>
  <si>
    <t>โครงการ Junior Tour Guide RMUTSV</t>
  </si>
  <si>
    <t>โครงการ Freshmen English Camp</t>
  </si>
  <si>
    <t>โครงการฝึกประสบการณ์ทางภาษาอังกฤษ ณ ประเทศมาเลเซียและสิงคโปร์</t>
  </si>
  <si>
    <t>โครงการจัดทำจุลสารและสื่อประชาสัมพันธ์ คณะศิลปศาสตร์</t>
  </si>
  <si>
    <t>โครงการฝึกทักษะปฏิบัติด้านการโรงแรม แก่นักศึกษา</t>
  </si>
  <si>
    <t>โครงการพัฒนาบุคลิกภาพ และมารยาทในสังคม  Be You Be Unique ครั้งที่ 2</t>
  </si>
  <si>
    <t>โครงการเพิ่มพักษะบาริสต้าสู่ระดับมืออาชีพ</t>
  </si>
  <si>
    <t>โครงการฝังตัวของอาจารย์หลักสูตรสาขาวิชาการโรงแรมในสถานประกอบการ</t>
  </si>
  <si>
    <t>โครงการฝึกอบรมเชิงปฏิบัติการ เรื่อง"วิธีการสอนแนวใหม่ในยุค Thailand 4.0"</t>
  </si>
  <si>
    <t>โครงการแข่งขันกีฬาพุตซอลคณะศิลปศาสตร์ ครั้งที่ 3</t>
  </si>
  <si>
    <t>โครงการปฐมนิเทศนักศึกษาฝึกงาน</t>
  </si>
  <si>
    <t>โครงการปฐมนิเทศนักศึกษาฝึกประสบการณ์วิชาชีพ</t>
  </si>
  <si>
    <t>โครงการ รอบรู้อาหาร เข้าใจโภชนาการ สานต่อสุขภาพดี ชีวียั่งยืน</t>
  </si>
  <si>
    <t>โครงการพัฒนาทักษะวิชาชีพสำหรับบุคลากรในสถานประกอบการ</t>
  </si>
  <si>
    <t>โครงการให้ความรู้ ปรับความคิด มุ่งสู่ความเป็นเลิศในวิชาชีพคหกรรมศาสตร์</t>
  </si>
  <si>
    <t>โครงการส่งเสริมศักยภาพนักศึกษาหลักสูตรสาขาวิชาธุรกิจคหกรรมศาสตร์</t>
  </si>
  <si>
    <t>โครงการพัฒนาทักษะด้านภาษาแก่นักศึกษา</t>
  </si>
  <si>
    <t>โครงการพัฒนาทักษะด้านภาษแก่บุคลากร</t>
  </si>
  <si>
    <t>โครงการปรับภูมิทัศน์</t>
  </si>
  <si>
    <t>โครงการอบรมเชิงปฏิบัติการการทำวิจัยแบบ PAR และ R&amp;D</t>
  </si>
  <si>
    <t>โครงการคลินิกวิชาการ</t>
  </si>
  <si>
    <t>โครงการ "Energy Planning Gang" สำนึกอนุรักษ์พลังงาน</t>
  </si>
  <si>
    <t>โครงการอบรมโปรแกรมเทคโนโลยีคอมพิวเตอร์ แบบเข้มข้น</t>
  </si>
  <si>
    <t>โครงการการจัดการเรียนการสอนเชิงบูรณาการกับการทำงาน 
(Work integrated Learning : WIL) จากห้องเรียนสู่สถานประกอบการของนักศึกษาหลักสูตรสาขาวิชาอาหารและโภชนาการ</t>
  </si>
  <si>
    <t>โครงการแข่งขันกีฬาภายใน มทร.ศรีวิชัย ครั้งที่ 12</t>
  </si>
  <si>
    <t>โครงการนิทรรศการวัฒนธรรมร่วมรากอาเซียน 
(The Multiculturalism of ASEAN)</t>
  </si>
  <si>
    <t>โครงการศึกษาดูงานด้านภาษาอังกฤษในสถานประกอบการจริง</t>
  </si>
  <si>
    <t>โครงการบูรณาการจัดการเรียนการสอนเชิงบูรณาการกับการทำงาน (Work Integrated Learning : WIL) ในสถานประกอบการ
ของนักศึกษาหลักสูตรสาขาวิชาการโรงแรม</t>
  </si>
  <si>
    <t>ก.พ.-มี.ค.62</t>
  </si>
  <si>
    <t>เม.ย.-พ.ค.62</t>
  </si>
  <si>
    <t>มิ.ย. 62</t>
  </si>
  <si>
    <t>มี.ค.62</t>
  </si>
  <si>
    <t>ก.พ.62</t>
  </si>
  <si>
    <t>ธ.ค.61</t>
  </si>
  <si>
    <t>ก.ค.62</t>
  </si>
  <si>
    <t>ต.ค.61-ก.ย.62</t>
  </si>
  <si>
    <t>พ.ย.61</t>
  </si>
  <si>
    <t>ม.ค.62</t>
  </si>
  <si>
    <t>ส.ค.62</t>
  </si>
  <si>
    <t>เม.ย.62</t>
  </si>
  <si>
    <t>มิ.ย.62</t>
  </si>
  <si>
    <t>มี.ค.-เม.ย.62</t>
  </si>
  <si>
    <t>พ.ค.62</t>
  </si>
  <si>
    <t>ก.ค.-ส.ค.62</t>
  </si>
  <si>
    <t>น.ส.ปวีณ์กร สุรบรรณ์  095-4393241</t>
  </si>
  <si>
    <t>น.ส.วิลาสินี สุขกา  092-2585637</t>
  </si>
  <si>
    <t>ผศ.เลิศทิวัส ยอดล้ำ  081-9696096</t>
  </si>
  <si>
    <t>น.ส.สมพร มณีโชติ  095-0825719</t>
  </si>
  <si>
    <t>น.ส.ศุภวรรณ ตันตสุทธิกุล  086-9694931</t>
  </si>
  <si>
    <t>นางชญาดา เฉลียวพรหม  084-0684964</t>
  </si>
  <si>
    <t>น.ส.ปวีณา ลมุลศรี  090-9317462</t>
  </si>
  <si>
    <t>น.ส.มัธนา อำภา  089-4752009</t>
  </si>
  <si>
    <t>น.ส.ศิริวัลย์ พฤฒิวิลัย  089-7359490</t>
  </si>
  <si>
    <t>นายอัฏฐชัย ถาวรสุวรรณ  089-9745643</t>
  </si>
  <si>
    <t>น.ส.ศศิ  รังษีสว่าง  096-9422577</t>
  </si>
  <si>
    <t>นางจินตนา เจริญเนตรกุล  089-4419540</t>
  </si>
  <si>
    <t>นายนรินทร์ภพ ช่วยการ  097-1405193</t>
  </si>
  <si>
    <t>นายเดชศักดิ์ วิจิตต์พันธ์  081-4403525</t>
  </si>
  <si>
    <t>นางฉัตรดาว ไชยหล่อ  081-4855803</t>
  </si>
  <si>
    <t>น.ส.นันทิพย์  หาสิน  064-7799218</t>
  </si>
  <si>
    <t>นายเมธัส พานิช  089-6513843</t>
  </si>
  <si>
    <t>นายโกสินทร์ ทีปรักษพันธ์  091-0498885</t>
  </si>
  <si>
    <t>นายพลชัย ขาวนวล  089-6535235</t>
  </si>
  <si>
    <t>น.ส.มณฑิรา เกียติถาวรนันท์  081-9579306</t>
  </si>
  <si>
    <t>น.ส.ฐิตินาร์ถ คำยอด  083-1862479</t>
  </si>
  <si>
    <t>น.ส.ภัทรภร เม่งช่วย  064-2459791</t>
  </si>
  <si>
    <t>ผศ.รวิวรรณ พวงสอน  091-1614455</t>
  </si>
  <si>
    <t>ผศ.จิรภัทร ภู่ขวัญทอง  081-5995796</t>
  </si>
  <si>
    <t>นายยูโสบ ดำเต๊ะ  091-4616366</t>
  </si>
  <si>
    <t xml:space="preserve"> นายจักรพงศ์  สุขเพ็ง  087-2941327</t>
  </si>
  <si>
    <t>โครงการอบรมเชิงปฏิบัติการ การประยุกค์ใช้โปรแกรมคอมพิวเตอร์ในการออกแบบ เพื่อพัฒนาทักษะวิชาชีพงานคหกรรมศาสตร์ สู่การบูรณาการทักษะชีวิตของสังคมดิจิทัล</t>
  </si>
  <si>
    <t>โครงการส่งเสริมและพัฒนานักศึกษาด้านวิชาการและวิชาชีพสาขาอาหารและโภชนาการสู่คุณลักษณะของบัณฑิตที่พึงประสงค์</t>
  </si>
  <si>
    <t>นางรัชดา  เพ็ชร์ชระ 086-2910593</t>
  </si>
  <si>
    <t>พ.ส.เศวตฉัตร  นาคะชาต  087-3599615</t>
  </si>
  <si>
    <t>นางฉัตรดาว  ไชยหล่อ  081-4855803</t>
  </si>
  <si>
    <t>นางไพพรรณ  มุ่งศิริ  086-5982409</t>
  </si>
  <si>
    <t>น.ส.ปัญญรัศน์  ลือขจร  095-0797007</t>
  </si>
  <si>
    <t>ผศ.จิรภัทร  ภู่ขวัญทอง  081-5995796</t>
  </si>
  <si>
    <t>ผศ.ณิชา  ประสงค์จันทร์  080-5391323</t>
  </si>
  <si>
    <t>ผศ.ผกากรอง เทพรักษ์  084-1949366</t>
  </si>
  <si>
    <t>โครงการแข่งขันทักษะทางวิชาการ คณะศิลปศาสตร์ มหาวิทยาลัยเทคโนโลยี       ราชมงคลแห่งประเทศไทย ครั้งที่ 4</t>
  </si>
  <si>
    <t>ผศ.วรรษวดี  แก้วประพันธ์  084-8565769</t>
  </si>
  <si>
    <t>น.ส.จิฑาฎา เทพวรรณ  086-2979138</t>
  </si>
  <si>
    <t>นางสุปราณี วุ่นศรี  081-5390193</t>
  </si>
  <si>
    <t>นายจิรายุ  สงเคราะห์ 080-7107532</t>
  </si>
  <si>
    <t>โครงการอบรมเพื่อการพัฒนาการแปรรูปผลิตภัณฑ์                จากเห็ดแครง</t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</si>
  <si>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การนิเทศนักศึกษาฝึกงาน/ฝึกประสบการวิชาชีพ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</si>
  <si>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การปฐมนิเทศนักศึกษาฝึกงาน/ฝึกประสบการณ์วิชาชีพ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</si>
  <si>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การแลกเปลี่ยนประสบการณ์หลังฝึกงาน/ฝึกประสบการณ์วิชาชีพ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</si>
  <si>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การพัฒนาศักยภาพนักศึกษาเพื่อสร้างความสามารถพิเศษเฉพาะสาขาอาหารและโภชนาการ 
"การเตรียมและการประกอบอาหาร Modern Food and Food Desing Integration และแรงบันดาลใจในการเป็นเชฟ"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</si>
  <si>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การส่งเสริมและพัฒนาสมรรถนะวิชาชีพด้านอาหารและโภชนาการให้กับนักศึกษาก่อนเข้าสู่ตลาดแรงงานหรือสถานประกอบการ เรื่อง "เทคนิคการประกอบอาหารปริมาณมากและการควบคุมต้นทุนอาหารและเครื่องดื่ม"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</si>
  <si>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English Conversation and English for Specific Purposes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</si>
  <si>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พัฒนาทักษะด้านภาษาแก่นักศึกษา ณ ต่างประเทศ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</si>
  <si>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Foreign Languages for Communication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</si>
  <si>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พัฒนาทักษะด้านภาษาแก่บุคลากร  ณ ต่างประเทศ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</si>
  <si>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อบรมเชิงปฏิบัติการด้านการใช้ภาษาอังกฤษผ่านสถานการณ์จำลอง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</si>
  <si>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อบรมเชิงปฏิบัติการ หัวข้อเรื่อง "การทำงานเป็นทีมอย่างมีความสุข"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</si>
  <si>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"รำลึกครูกลอนสุนทรภู่ สร้างผู้รู้บทร้อยกรอง"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</si>
  <si>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อบรมเชิงปฏิบัติการด้านการใช้โปรแกรมคอมพิวเตอร์</t>
    </r>
  </si>
  <si>
    <t xml:space="preserve"> นายจักรพงศ์  สุขเพ็ง  087-2941328</t>
  </si>
  <si>
    <t xml:space="preserve"> - ผู้เข้าร่วมโครงการทุกคนบอกประเด็นความรู้ที่ได้รับ อย่างน้อย 30 เรื่อง</t>
  </si>
  <si>
    <t xml:space="preserve"> - ผู้เข้าร่วมโครงการสามารถนำความรู้ไปใช้ประโยชน์ได้อยู่ในระดับมาก</t>
  </si>
  <si>
    <t xml:space="preserve"> - ผู้เข้าร่วมโครงการทุกคนบอกประเด็นความรู้หรือประสบการณ์ที่ได้รับเพิ่มขึ้นอย่างน้อย 1 เรื่อง</t>
  </si>
  <si>
    <t xml:space="preserve"> - ผู้เข้าร่วมโครงการได้รับรางวัลจากประกวด แข่งขัน อย่างน้อย 1 รางวัล</t>
  </si>
  <si>
    <t xml:space="preserve"> - มีกิจกรรมแลกเปลี่ยนเรียนรู้ประสบการณ์/ทักษะวิชาชีพ/วิชาการทั้งภายในหน่วยงาน</t>
  </si>
  <si>
    <t xml:space="preserve"> - ผู้เข้าร่วมโครงการได้รับการพัฒนาทักษะวิชาชีพเฉพาะทางและเพิ่มความเชี่ยวชาญในวิชาชีพมากขึ้น</t>
  </si>
  <si>
    <t xml:space="preserve"> - อย่างน้อยร้อยละ 80 ของผู้เข้าร่วมโครงการได้รับความรู้เพิ่มขึ้น</t>
  </si>
  <si>
    <t xml:space="preserve"> - ผู้เข้าร่วมโครงการมีความพึงพอใจต่อความรู้ที่ได้รับจากนิทรรศการ อย่างน้อยร้อยละ 80</t>
  </si>
  <si>
    <t xml:space="preserve"> - มีกิจกรรมแลกเปลี่ยนเรียนรู้ประสบการณ์/ทักษะวิชาชีพ/วิชาการภายในหน่วยงาน</t>
  </si>
  <si>
    <t xml:space="preserve"> - มีพื้นที่ปรับปรุงภูมิทัศน์เพิ่มขึ้น อย่างน้อย 1 จุด</t>
  </si>
  <si>
    <t xml:space="preserve"> - ผู้เข้าร่วมโครงการมีความพึงพอใจต่อกิจกรรมโครงการ อย่างน้อยร้อยละ 80</t>
  </si>
  <si>
    <r>
      <rPr>
        <i/>
        <u/>
        <sz val="16"/>
        <color rgb="FFFF0000"/>
        <rFont val="TH SarabunPSK"/>
        <family val="2"/>
      </rPr>
      <t xml:space="preserve">กิจกรรมย่อยที่ 1 </t>
    </r>
    <r>
      <rPr>
        <i/>
        <sz val="16"/>
        <color rgb="FFFF0000"/>
        <rFont val="TH SarabunPSK"/>
        <family val="2"/>
      </rPr>
      <t>ทัศนศึกษามาเลเซีย - สิงคโปร์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</si>
  <si>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ทัศนศึกษาสงขลา - ภูเก็ต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</si>
  <si>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ทัศนศึกษาสงขลา - เชียงใหม่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</si>
  <si>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ทัศนศึกษาสงขลา - อีสาน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</si>
  <si>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การปฐมนิเทศนักศึกษาฝึกงาน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</si>
  <si>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การนิเทศนักศึกษาฝึกงาน 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</si>
  <si>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การสัมมนาหลังการฝึกงาน</t>
    </r>
  </si>
  <si>
    <t>ผศ.อัฏฐชัย ถาวรสุวรรณ  087-9745644</t>
  </si>
  <si>
    <t>ผศ.อัฏฐชัย ถาวรสุวรรณ  087-9745645</t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</si>
  <si>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English Afternoon Tea ครั้งที่ 1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</si>
  <si>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English Afternoon Tea ครั้งที่ 2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</si>
  <si>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English Afternoon Tea ครั้งที่ 3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</si>
  <si>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English Afternoon Tea ครั้งที่ 4</t>
    </r>
  </si>
  <si>
    <r>
      <rPr>
        <i/>
        <u/>
        <sz val="16"/>
        <color rgb="FFFF0000"/>
        <rFont val="TH SarabunPSK"/>
        <family val="2"/>
      </rPr>
      <t>กิจกรรมย่อยที่ 5</t>
    </r>
    <r>
      <rPr>
        <i/>
        <sz val="16"/>
        <color rgb="FFFF0000"/>
        <rFont val="TH SarabunPSK"/>
        <family val="2"/>
      </rPr>
      <t xml:space="preserve"> European Dinner ครั้งที่ 1</t>
    </r>
  </si>
  <si>
    <t xml:space="preserve"> - ผู้เข้าร่วมโครงการมีความพึงพอใจต่อความรู้ที่ได้รับจากนิทรรศการอย่างน้อยร้อยละ 80</t>
  </si>
  <si>
    <t xml:space="preserve"> - ความพึงพอใจของผู้เข้าร่วมโครงการ ไม่น้อยกว่าร้อยละ 80</t>
  </si>
  <si>
    <t xml:space="preserve"> - ผู้เข้าร่วมโครงการได้รับความรู้/พัฒนาทักษะเพิ่มขึ้น</t>
  </si>
  <si>
    <t xml:space="preserve"> - ความพึงพอใจของผู้รับบริการ ไม่น้อยกว่าร้อยละ 80</t>
  </si>
  <si>
    <t xml:space="preserve"> - ข้อมูลข่าวสารหน่วยงานได้รับการเผยแพร่ ประชาสัมพันธ์ ทำให้มหาวิทยาลัยเป็นที่รู้จักมากขึ้น</t>
  </si>
  <si>
    <t xml:space="preserve"> - ผู้เข้าร่วมโครงการมีความตระหนักในการทำนุบำรุงศิลปวัฒนธรรมไทยและอนุรักษ์สิ่งแวดล้อม</t>
  </si>
  <si>
    <r>
      <rPr>
        <i/>
        <u/>
        <sz val="16"/>
        <color rgb="FFFF0000"/>
        <rFont val="AngsanaUPC"/>
        <family val="1"/>
      </rPr>
      <t xml:space="preserve">กิจกรรมย่อยที่ 1 </t>
    </r>
    <r>
      <rPr>
        <i/>
        <sz val="16"/>
        <color rgb="FFFF0000"/>
        <rFont val="AngsanaUPC"/>
        <family val="1"/>
      </rPr>
      <t>การพัฒนาการบริการนวดแผนไทย ชมรมนวดแผนไทยเทศบาลทุ่งลาน อำเภอคลองหอยโข่ง         จังหวัดสงขลา</t>
    </r>
  </si>
  <si>
    <r>
      <rPr>
        <i/>
        <u/>
        <sz val="16"/>
        <color rgb="FFFF0000"/>
        <rFont val="AngsanaUPC"/>
        <family val="1"/>
      </rPr>
      <t>กิจกรรมย่อยที่ 2</t>
    </r>
    <r>
      <rPr>
        <i/>
        <sz val="16"/>
        <color rgb="FFFF0000"/>
        <rFont val="AngsanaUPC"/>
        <family val="1"/>
      </rPr>
      <t xml:space="preserve"> เส้นทางการท่องเที่ยวเชิงเกษตรชุมชน          ทุ่งลาน</t>
    </r>
  </si>
  <si>
    <r>
      <rPr>
        <i/>
        <u/>
        <sz val="16"/>
        <color rgb="FFFF0000"/>
        <rFont val="AngsanaUPC"/>
        <family val="1"/>
      </rPr>
      <t>กิจกรรมย่อยที่ 3</t>
    </r>
    <r>
      <rPr>
        <i/>
        <sz val="16"/>
        <color rgb="FFFF0000"/>
        <rFont val="AngsanaUPC"/>
        <family val="1"/>
      </rPr>
      <t xml:space="preserve"> อบรมการทำผลิตภัณฑ์เครื่องหอมเพื่อ       การนวดแผนไทย</t>
    </r>
  </si>
  <si>
    <r>
      <rPr>
        <i/>
        <u/>
        <sz val="16"/>
        <color rgb="FFFF0000"/>
        <rFont val="AngsanaUPC"/>
        <family val="1"/>
      </rPr>
      <t>กิจกรรมย่อยที่ 4</t>
    </r>
    <r>
      <rPr>
        <i/>
        <sz val="16"/>
        <color rgb="FFFF0000"/>
        <rFont val="AngsanaUPC"/>
        <family val="1"/>
      </rPr>
      <t xml:space="preserve"> ภาษาจีนเพื่อการนวดแผนไทย ชุมชนบ้าน ทุ่งลาน</t>
    </r>
  </si>
  <si>
    <r>
      <rPr>
        <i/>
        <u/>
        <sz val="16"/>
        <color rgb="FFFF0000"/>
        <rFont val="AngsanaUPC"/>
        <family val="1"/>
      </rPr>
      <t>กิจกรรมย่อยที่ 5</t>
    </r>
    <r>
      <rPr>
        <i/>
        <sz val="16"/>
        <color rgb="FFFF0000"/>
        <rFont val="AngsanaUPC"/>
        <family val="1"/>
      </rPr>
      <t xml:space="preserve"> การพัฒนาผลิตภัณฑ์จากฟาร์มเห็ดท่าหรั่ง</t>
    </r>
  </si>
  <si>
    <r>
      <rPr>
        <i/>
        <u/>
        <sz val="16"/>
        <color rgb="FFFF0000"/>
        <rFont val="AngsanaUPC"/>
        <family val="1"/>
      </rPr>
      <t>กิจกรรมย่อยที่ 6</t>
    </r>
    <r>
      <rPr>
        <i/>
        <sz val="16"/>
        <color rgb="FFFF0000"/>
        <rFont val="AngsanaUPC"/>
        <family val="1"/>
      </rPr>
      <t xml:space="preserve"> การอบรมเชิงปฏิบัติการการพัฒนาเว็บไซต์เส้นทางการท่องเที่ยวเชิงเกษตรชุมชนทุ่งลาน</t>
    </r>
  </si>
  <si>
    <r>
      <rPr>
        <i/>
        <u/>
        <sz val="16"/>
        <color rgb="FFFF0000"/>
        <rFont val="AngsanaUPC"/>
        <family val="1"/>
      </rPr>
      <t>กิจกรรมย่อยที่ 7</t>
    </r>
    <r>
      <rPr>
        <i/>
        <sz val="16"/>
        <color rgb="FFFF0000"/>
        <rFont val="AngsanaUPC"/>
        <family val="1"/>
      </rPr>
      <t xml:space="preserve"> เสวนารายงานสรุปผลการดำเนินงานและพัฒนาแผนการดำเนินงาน</t>
    </r>
  </si>
  <si>
    <t xml:space="preserve"> - ด้านสถานที่ ด้านการกำจัดขยะมูลฝอย
 - ด้านผลิตภัณฑ์ที่ใช้นวด
 - ด้านการให้บริการบุคลากร
 - ความพึงพอใจของผู้รับบริการ ไม่น้อยกว่าร้อยละ 80</t>
  </si>
  <si>
    <t xml:space="preserve"> - ชมรมนวดแผนไทยมีลูกค้ามาใช้บริการเพิ่มขึ้น
 - ชมรมนวดแผนไทยมีรายได้เพิ่มขึ้น
 - ชมรมนวดแผนไทยมีสถานที่และอุปกรณ์เครื่องใช้ที่ถูกสุขลักษณะ
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</si>
  <si>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ผู้มีส่วนเกี่ยวข้องในการจัดการท่องเที่ยวเชิงเกษตรชุมชนทุ่งลานมีความรู้ ความเข้าใจในการจดทำการท่องเที่ยวและการต้อนรับนักท่องเที่ยวที่จะเข้ามาเยือน
 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</si>
  <si>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เกิดความร่วมมือกันระหว่างมหาวิทยาลัยและชุมชนในการ
สร้างสรรค์ชุมชนแบบพึ่งพาตนเอง
 - เกิดการแลกเปลี่ยนเรียนรู้ระหว่างชุมชนและมหาวิทยาลัย
 - ความพึงพอใจของผู้รับบริการ ไม่น้อยกว่าร้อยละ 80</t>
  </si>
  <si>
    <t xml:space="preserve"> - การทำผลิตภัณฑ์เครื่องหอมเพื่อการนวดแผนไทย
 - ผลิตภัณฑ์เพื่อการนวด สามารถนำไปใช้ประโยชน์และสร้างอาชีพสร้างรายได้แก่ชุมชน
 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</si>
  <si>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ชุมชนสามารถนำความรู้ที่ได้ไปสื่อสารกับนักท่องเที่ยวได้</t>
  </si>
  <si>
    <t xml:space="preserve"> - ร้อยละ 80 ของผู้เข้าอบรมสามารถใช้ภาษาจีนในการสื่อสารเพื่อประกอบอาชีพการนวดแผนไทยได้
 - ความพึงพอใจของผู้รับบริการ ไม่น้อยกว่าร้อยละ 80</t>
  </si>
  <si>
    <t xml:space="preserve"> - ด้านการเรียน การสอนมีการพัฒนาการเรียนการสอนต่อการทำกิจกรรมในการเรียนภาษาจีน การทำหนังสือตำรา งานวิจัย
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</si>
  <si>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ผู้เข้าร่วมโครงการฝึกอบรม วิทยากรและกรรมการดำเนินงาน 22 คน
 - ความพึงพอใจของผู้รับบริการ ไม่น้อยกว่าร้อยละ 80</t>
  </si>
  <si>
    <t xml:space="preserve"> - ได้ผลิตภัณฑ์ใหม่ให้กับกลุ่มอย่างน้อย 2 ชนิด
 - ผู้เข้าอบรมมีความรู้ด้านการผลิตและการควบคุมคุณภาพด้านการผลิตอาหารเพิ่มขึ้น
 - ผู้เข้าอบรมมีความรู้เกี่ยวกับการคิดต้นทุนการผลิต
 - ผู้เข้าอบรมมีความรู้เกี่ยวกับการคำนวณส่วนปะกอบของอาหารเพื่อใช้ทำฉลากผลิตภัณฑ์
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</si>
  <si>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ผู้ที่เข้าอบรมสามารถพัฒนาเว็บไซต์ที่มีอยู่จัดเป็นเส้นทางการท่องเที่ยวเชิงเกษตรชุมชนทุ่งลาน ให้เป็นที่รู้จักกว่างขวางมากยิ่งขึ้น สามารถดูแลและให้ข้อมูลเว็บไซต์ให้เป็นปัจจุบันได้อย่างต่อเนื่อง
 - ผู้เข้าร่วมโครงการสามารถนำความรู้ไปใช้ประโยชน์ได้อยู่ในระดับมาก</t>
  </si>
  <si>
    <t xml:space="preserve"> - ชุมชนมีองค์ความรู้ในด้านต่าง ๆ ที่ได้รับการถ่ายทอดจากการบริการวิชาการ
 - ผู้เข้าร่วมโครงการสามารถนำความรู้ไปใช้ประโยชน์ได้อยู่ในระดับมาก</t>
  </si>
  <si>
    <t xml:space="preserve"> - กลุ่มแม่บ้านตำบลท่าข้าม ได้พัฒนาผลิตภัณฑ์ที่แปรรูปจากเห็ดแครง จำนวน 12 ผลิตภัณฑ์
 - กลุ่มแม่บ้านตำบลท่าข้าม มีผลิตภัณฑ์ที่แปรรูปจากเห็ดแครงเพิ่มมากขึ้น
 - ผู้เข้าอบรมได้รับความรู้การแปรรูปจากเห็ดแครง
 - อย่างน้อยร้อยละ 80 ของผู้เข้าร่วมโครงการได้รับความรู้เพิ่มขึ้น</t>
  </si>
  <si>
    <t xml:space="preserve"> - ผู้เข้าอบรมสามารถพัฒนาการแปรรูปผลิตภัณฑ์จากเห็ดแครงเพิ่มมากขึ้น
 - ผู้เข้าอบรมสามารถนำความรู้ที่ได้รับไปประกอบอาชีพทำผลิตภัณฑ์จากเห็ดแครงจำหน่ายได้
 - มีผลิตภัณฑ์จากเห็ดแครงมากขึ้น
 - ผู้เข้าร่วมโครงการสามารถนำความรู้ไปใช้ประโยชน์ได้อยู่ในระดับมาก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</si>
</sst>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_-* #,##0_-;\-* #,##0_-;_-* &quot;-&quot;??_-;_-@_-"/>
    <numFmt numFmtId="189" formatCode="."/>
  </numFmts>
  <fonts count="3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20"/>
      <color theme="1"/>
      <name val="AngsanaUPC"/>
      <family val="1"/>
    </font>
    <font>
      <b/>
      <sz val="16"/>
      <color theme="1"/>
      <name val="AngsanaUPC"/>
      <family val="1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6"/>
      <name val="Angsana New"/>
      <family val="1"/>
    </font>
    <font>
      <sz val="10"/>
      <name val="Arial"/>
      <family val="2"/>
    </font>
    <font>
      <sz val="20"/>
      <name val="Angsana  UPC"/>
    </font>
    <font>
      <b/>
      <u/>
      <sz val="16"/>
      <color theme="1"/>
      <name val="AngsanaUPC"/>
      <family val="1"/>
    </font>
    <font>
      <sz val="16"/>
      <name val="AngsanaUPC"/>
      <family val="1"/>
    </font>
    <font>
      <i/>
      <sz val="16"/>
      <name val="AngsanaUPC"/>
      <family val="1"/>
    </font>
    <font>
      <b/>
      <sz val="16"/>
      <name val="AngsanaUPC"/>
      <family val="1"/>
    </font>
    <font>
      <sz val="14"/>
      <name val="AngsanaUPC"/>
      <family val="1"/>
      <charset val="222"/>
    </font>
    <font>
      <i/>
      <sz val="16"/>
      <color theme="1"/>
      <name val="AngsanaUPC"/>
      <family val="1"/>
    </font>
    <font>
      <sz val="14"/>
      <color theme="1"/>
      <name val="AngsanaUPC"/>
      <family val="1"/>
    </font>
    <font>
      <i/>
      <sz val="16"/>
      <color rgb="FFFF0000"/>
      <name val="AngsanaUPC"/>
      <family val="1"/>
    </font>
    <font>
      <sz val="14"/>
      <name val="Angsana New"/>
      <charset val="222"/>
    </font>
    <font>
      <sz val="14"/>
      <name val="TH SarabunPSK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i/>
      <sz val="16"/>
      <color rgb="FFFF0000"/>
      <name val="TH SarabunPSK"/>
      <family val="2"/>
    </font>
    <font>
      <sz val="16"/>
      <color rgb="FFFF0000"/>
      <name val="TH SarabunPSK"/>
      <family val="2"/>
    </font>
    <font>
      <i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u/>
      <sz val="16"/>
      <name val="TH SarabunPSK"/>
      <family val="2"/>
    </font>
    <font>
      <i/>
      <u/>
      <sz val="16"/>
      <color rgb="FFFF0000"/>
      <name val="TH SarabunPSK"/>
      <family val="2"/>
    </font>
    <font>
      <i/>
      <sz val="16"/>
      <name val="TH SarabunPSK"/>
      <family val="2"/>
    </font>
    <font>
      <i/>
      <u/>
      <sz val="16"/>
      <color rgb="FFFF0000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7" fillId="0" borderId="0"/>
    <xf numFmtId="0" fontId="7" fillId="0" borderId="0"/>
    <xf numFmtId="0" fontId="5" fillId="0" borderId="0"/>
    <xf numFmtId="0" fontId="9" fillId="0" borderId="0"/>
    <xf numFmtId="0" fontId="10" fillId="0" borderId="0"/>
    <xf numFmtId="0" fontId="15" fillId="0" borderId="0"/>
    <xf numFmtId="0" fontId="19" fillId="0" borderId="0"/>
    <xf numFmtId="43" fontId="19" fillId="0" borderId="0" applyFont="0" applyFill="0" applyBorder="0" applyAlignment="0" applyProtection="0"/>
  </cellStyleXfs>
  <cellXfs count="30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16" fillId="0" borderId="0" xfId="0" applyFont="1"/>
    <xf numFmtId="49" fontId="12" fillId="0" borderId="1" xfId="1" applyNumberFormat="1" applyFont="1" applyBorder="1" applyAlignment="1">
      <alignment vertical="top" wrapText="1"/>
    </xf>
    <xf numFmtId="0" fontId="16" fillId="0" borderId="1" xfId="0" applyFont="1" applyBorder="1"/>
    <xf numFmtId="49" fontId="13" fillId="0" borderId="1" xfId="1" applyNumberFormat="1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41" fontId="2" fillId="2" borderId="1" xfId="1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top" wrapText="1"/>
    </xf>
    <xf numFmtId="41" fontId="18" fillId="0" borderId="1" xfId="1" applyNumberFormat="1" applyFont="1" applyBorder="1" applyAlignment="1">
      <alignment horizontal="center" vertical="top"/>
    </xf>
    <xf numFmtId="41" fontId="18" fillId="0" borderId="1" xfId="1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41" fontId="4" fillId="3" borderId="1" xfId="0" applyNumberFormat="1" applyFont="1" applyFill="1" applyBorder="1"/>
    <xf numFmtId="0" fontId="2" fillId="3" borderId="1" xfId="0" applyFont="1" applyFill="1" applyBorder="1"/>
    <xf numFmtId="41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41" fontId="12" fillId="0" borderId="2" xfId="1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top"/>
    </xf>
    <xf numFmtId="0" fontId="20" fillId="0" borderId="1" xfId="4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/>
    <xf numFmtId="41" fontId="18" fillId="0" borderId="2" xfId="1" applyNumberFormat="1" applyFont="1" applyBorder="1" applyAlignment="1">
      <alignment horizontal="center" vertical="top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top"/>
    </xf>
    <xf numFmtId="189" fontId="17" fillId="2" borderId="2" xfId="0" applyNumberFormat="1" applyFont="1" applyFill="1" applyBorder="1" applyAlignment="1">
      <alignment horizontal="center" vertical="top"/>
    </xf>
    <xf numFmtId="17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2" fillId="0" borderId="0" xfId="0" applyFont="1"/>
    <xf numFmtId="0" fontId="23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189" fontId="22" fillId="0" borderId="1" xfId="0" applyNumberFormat="1" applyFont="1" applyBorder="1" applyAlignment="1">
      <alignment horizontal="center" vertical="top" wrapText="1"/>
    </xf>
    <xf numFmtId="0" fontId="22" fillId="0" borderId="1" xfId="12" applyNumberFormat="1" applyFont="1" applyFill="1" applyBorder="1" applyAlignment="1">
      <alignment horizontal="left" vertical="top" wrapText="1"/>
    </xf>
    <xf numFmtId="41" fontId="22" fillId="0" borderId="1" xfId="3" applyNumberFormat="1" applyFont="1" applyFill="1" applyBorder="1" applyAlignment="1">
      <alignment horizontal="right" vertical="top" wrapText="1"/>
    </xf>
    <xf numFmtId="41" fontId="22" fillId="2" borderId="1" xfId="4" applyNumberFormat="1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top" wrapText="1"/>
    </xf>
    <xf numFmtId="49" fontId="20" fillId="0" borderId="7" xfId="5" applyNumberFormat="1" applyFont="1" applyFill="1" applyBorder="1" applyAlignment="1">
      <alignment horizontal="left" vertical="top" wrapText="1"/>
    </xf>
    <xf numFmtId="0" fontId="22" fillId="0" borderId="0" xfId="0" applyFont="1" applyBorder="1"/>
    <xf numFmtId="41" fontId="22" fillId="0" borderId="1" xfId="4" applyNumberFormat="1" applyFont="1" applyFill="1" applyBorder="1" applyAlignment="1">
      <alignment horizontal="left" vertical="center"/>
    </xf>
    <xf numFmtId="187" fontId="20" fillId="0" borderId="7" xfId="0" applyNumberFormat="1" applyFont="1" applyFill="1" applyBorder="1" applyAlignment="1">
      <alignment horizontal="left" vertical="top" wrapText="1"/>
    </xf>
    <xf numFmtId="49" fontId="20" fillId="0" borderId="7" xfId="5" applyNumberFormat="1" applyFont="1" applyBorder="1" applyAlignment="1">
      <alignment horizontal="left" vertical="top" wrapText="1"/>
    </xf>
    <xf numFmtId="49" fontId="27" fillId="0" borderId="7" xfId="2" applyNumberFormat="1" applyFont="1" applyBorder="1" applyAlignment="1">
      <alignment horizontal="left" vertical="top" wrapText="1"/>
    </xf>
    <xf numFmtId="0" fontId="25" fillId="0" borderId="0" xfId="0" applyFont="1" applyBorder="1"/>
    <xf numFmtId="0" fontId="25" fillId="0" borderId="7" xfId="0" applyFont="1" applyBorder="1"/>
    <xf numFmtId="0" fontId="24" fillId="2" borderId="3" xfId="12" applyNumberFormat="1" applyFont="1" applyFill="1" applyBorder="1" applyAlignment="1">
      <alignment horizontal="left" vertical="top" wrapText="1"/>
    </xf>
    <xf numFmtId="41" fontId="24" fillId="2" borderId="3" xfId="3" applyNumberFormat="1" applyFont="1" applyFill="1" applyBorder="1" applyAlignment="1">
      <alignment horizontal="right" vertical="top" wrapText="1"/>
    </xf>
    <xf numFmtId="41" fontId="25" fillId="0" borderId="3" xfId="4" applyNumberFormat="1" applyFont="1" applyFill="1" applyBorder="1" applyAlignment="1">
      <alignment horizontal="left" vertical="center"/>
    </xf>
    <xf numFmtId="0" fontId="22" fillId="0" borderId="7" xfId="0" applyFont="1" applyBorder="1"/>
    <xf numFmtId="189" fontId="22" fillId="2" borderId="1" xfId="0" applyNumberFormat="1" applyFont="1" applyFill="1" applyBorder="1" applyAlignment="1">
      <alignment horizontal="center" vertical="top" wrapText="1"/>
    </xf>
    <xf numFmtId="0" fontId="22" fillId="0" borderId="2" xfId="14" applyFont="1" applyBorder="1" applyAlignment="1">
      <alignment horizontal="left" vertical="top" wrapText="1"/>
    </xf>
    <xf numFmtId="41" fontId="22" fillId="0" borderId="2" xfId="4" applyNumberFormat="1" applyFont="1" applyBorder="1" applyAlignment="1">
      <alignment horizontal="center" vertical="top" wrapText="1"/>
    </xf>
    <xf numFmtId="41" fontId="22" fillId="0" borderId="1" xfId="4" applyNumberFormat="1" applyFont="1" applyBorder="1" applyAlignment="1">
      <alignment horizontal="center" vertical="top" wrapText="1"/>
    </xf>
    <xf numFmtId="0" fontId="22" fillId="0" borderId="1" xfId="14" applyFont="1" applyBorder="1" applyAlignment="1">
      <alignment horizontal="left" vertical="top" wrapText="1"/>
    </xf>
    <xf numFmtId="41" fontId="22" fillId="2" borderId="2" xfId="4" applyNumberFormat="1" applyFont="1" applyFill="1" applyBorder="1" applyAlignment="1">
      <alignment horizontal="center" vertical="top" wrapText="1"/>
    </xf>
    <xf numFmtId="187" fontId="25" fillId="0" borderId="7" xfId="2" applyNumberFormat="1" applyFont="1" applyFill="1" applyBorder="1" applyAlignment="1">
      <alignment horizontal="left" vertical="top" wrapText="1"/>
    </xf>
    <xf numFmtId="187" fontId="22" fillId="0" borderId="7" xfId="2" applyNumberFormat="1" applyFont="1" applyFill="1" applyBorder="1" applyAlignment="1">
      <alignment horizontal="left" vertical="top" wrapText="1"/>
    </xf>
    <xf numFmtId="0" fontId="22" fillId="2" borderId="1" xfId="14" applyFont="1" applyFill="1" applyBorder="1" applyAlignment="1">
      <alignment horizontal="left" vertical="top" wrapText="1"/>
    </xf>
    <xf numFmtId="41" fontId="22" fillId="2" borderId="1" xfId="4" applyNumberFormat="1" applyFont="1" applyFill="1" applyBorder="1" applyAlignment="1">
      <alignment horizontal="center" vertical="top" wrapText="1"/>
    </xf>
    <xf numFmtId="189" fontId="22" fillId="2" borderId="3" xfId="0" applyNumberFormat="1" applyFont="1" applyFill="1" applyBorder="1" applyAlignment="1">
      <alignment horizontal="center" vertical="top" wrapText="1"/>
    </xf>
    <xf numFmtId="0" fontId="22" fillId="0" borderId="3" xfId="14" applyFont="1" applyBorder="1" applyAlignment="1">
      <alignment horizontal="left" vertical="top" wrapText="1"/>
    </xf>
    <xf numFmtId="41" fontId="22" fillId="0" borderId="3" xfId="4" applyNumberFormat="1" applyFont="1" applyBorder="1" applyAlignment="1">
      <alignment horizontal="center" vertical="top" wrapText="1"/>
    </xf>
    <xf numFmtId="0" fontId="24" fillId="0" borderId="7" xfId="0" applyFont="1" applyBorder="1"/>
    <xf numFmtId="0" fontId="24" fillId="0" borderId="0" xfId="0" applyFont="1"/>
    <xf numFmtId="41" fontId="22" fillId="0" borderId="2" xfId="3" applyNumberFormat="1" applyFont="1" applyBorder="1" applyAlignment="1">
      <alignment vertical="top" wrapText="1"/>
    </xf>
    <xf numFmtId="0" fontId="25" fillId="0" borderId="0" xfId="0" applyFont="1"/>
    <xf numFmtId="41" fontId="23" fillId="3" borderId="1" xfId="0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41" fontId="22" fillId="3" borderId="1" xfId="3" applyNumberFormat="1" applyFont="1" applyFill="1" applyBorder="1" applyAlignment="1">
      <alignment vertical="top" wrapText="1"/>
    </xf>
    <xf numFmtId="0" fontId="23" fillId="3" borderId="1" xfId="0" applyFont="1" applyFill="1" applyBorder="1" applyAlignment="1">
      <alignment vertical="top"/>
    </xf>
    <xf numFmtId="0" fontId="23" fillId="0" borderId="7" xfId="0" applyFont="1" applyBorder="1" applyAlignment="1">
      <alignment vertical="center"/>
    </xf>
    <xf numFmtId="0" fontId="23" fillId="0" borderId="0" xfId="0" applyFont="1" applyAlignment="1">
      <alignment vertical="center"/>
    </xf>
    <xf numFmtId="189" fontId="22" fillId="0" borderId="0" xfId="0" applyNumberFormat="1" applyFont="1" applyAlignment="1">
      <alignment horizontal="center" vertical="top"/>
    </xf>
    <xf numFmtId="0" fontId="28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3" fillId="3" borderId="8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189" fontId="22" fillId="0" borderId="2" xfId="0" applyNumberFormat="1" applyFont="1" applyBorder="1" applyAlignment="1">
      <alignment horizontal="center" vertical="top" wrapText="1"/>
    </xf>
    <xf numFmtId="189" fontId="22" fillId="0" borderId="4" xfId="0" applyNumberFormat="1" applyFont="1" applyBorder="1" applyAlignment="1">
      <alignment horizontal="center" vertical="top" wrapText="1"/>
    </xf>
    <xf numFmtId="189" fontId="22" fillId="0" borderId="3" xfId="0" applyNumberFormat="1" applyFont="1" applyBorder="1" applyAlignment="1">
      <alignment horizontal="center" vertical="top" wrapText="1"/>
    </xf>
    <xf numFmtId="189" fontId="22" fillId="2" borderId="2" xfId="0" applyNumberFormat="1" applyFont="1" applyFill="1" applyBorder="1" applyAlignment="1">
      <alignment horizontal="center" vertical="top" wrapText="1"/>
    </xf>
    <xf numFmtId="189" fontId="22" fillId="2" borderId="4" xfId="0" applyNumberFormat="1" applyFont="1" applyFill="1" applyBorder="1" applyAlignment="1">
      <alignment horizontal="center" vertical="top" wrapText="1"/>
    </xf>
    <xf numFmtId="189" fontId="22" fillId="2" borderId="3" xfId="0" applyNumberFormat="1" applyFont="1" applyFill="1" applyBorder="1" applyAlignment="1">
      <alignment horizontal="center" vertical="top" wrapText="1"/>
    </xf>
    <xf numFmtId="189" fontId="22" fillId="2" borderId="1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189" fontId="23" fillId="3" borderId="2" xfId="0" applyNumberFormat="1" applyFont="1" applyFill="1" applyBorder="1" applyAlignment="1">
      <alignment horizontal="center" vertical="center"/>
    </xf>
    <xf numFmtId="189" fontId="23" fillId="3" borderId="3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17" fontId="2" fillId="0" borderId="2" xfId="0" applyNumberFormat="1" applyFont="1" applyBorder="1" applyAlignment="1">
      <alignment horizontal="center" vertical="top"/>
    </xf>
    <xf numFmtId="17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41" fontId="18" fillId="0" borderId="2" xfId="1" applyNumberFormat="1" applyFont="1" applyBorder="1" applyAlignment="1">
      <alignment horizontal="center" vertical="top"/>
    </xf>
    <xf numFmtId="41" fontId="18" fillId="0" borderId="3" xfId="1" applyNumberFormat="1" applyFont="1" applyBorder="1" applyAlignment="1">
      <alignment horizontal="center" vertical="top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89" fontId="17" fillId="2" borderId="6" xfId="0" applyNumberFormat="1" applyFont="1" applyFill="1" applyBorder="1" applyAlignment="1">
      <alignment horizontal="center" vertical="top"/>
    </xf>
    <xf numFmtId="189" fontId="17" fillId="2" borderId="7" xfId="0" applyNumberFormat="1" applyFont="1" applyFill="1" applyBorder="1" applyAlignment="1">
      <alignment horizontal="center" vertical="top"/>
    </xf>
    <xf numFmtId="189" fontId="17" fillId="2" borderId="8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/>
    </xf>
    <xf numFmtId="189" fontId="22" fillId="0" borderId="2" xfId="0" applyNumberFormat="1" applyFont="1" applyBorder="1" applyAlignment="1">
      <alignment vertical="top" wrapText="1"/>
    </xf>
    <xf numFmtId="189" fontId="22" fillId="0" borderId="4" xfId="0" applyNumberFormat="1" applyFont="1" applyBorder="1" applyAlignment="1">
      <alignment vertical="top" wrapText="1"/>
    </xf>
    <xf numFmtId="189" fontId="22" fillId="0" borderId="3" xfId="0" applyNumberFormat="1" applyFont="1" applyBorder="1" applyAlignment="1">
      <alignment vertical="top" wrapText="1"/>
    </xf>
    <xf numFmtId="41" fontId="24" fillId="2" borderId="11" xfId="3" applyNumberFormat="1" applyFont="1" applyFill="1" applyBorder="1" applyAlignment="1">
      <alignment horizontal="right" vertical="top" wrapText="1"/>
    </xf>
    <xf numFmtId="0" fontId="22" fillId="0" borderId="1" xfId="0" applyFont="1" applyBorder="1"/>
    <xf numFmtId="0" fontId="24" fillId="2" borderId="11" xfId="12" applyNumberFormat="1" applyFont="1" applyFill="1" applyBorder="1" applyAlignment="1">
      <alignment horizontal="left" vertical="top" wrapText="1"/>
    </xf>
    <xf numFmtId="41" fontId="25" fillId="0" borderId="11" xfId="4" applyNumberFormat="1" applyFont="1" applyFill="1" applyBorder="1" applyAlignment="1">
      <alignment horizontal="left" vertical="center"/>
    </xf>
    <xf numFmtId="0" fontId="24" fillId="2" borderId="1" xfId="12" applyNumberFormat="1" applyFont="1" applyFill="1" applyBorder="1" applyAlignment="1">
      <alignment horizontal="left" vertical="top"/>
    </xf>
    <xf numFmtId="41" fontId="24" fillId="2" borderId="1" xfId="3" applyNumberFormat="1" applyFont="1" applyFill="1" applyBorder="1" applyAlignment="1">
      <alignment horizontal="right" vertical="top" wrapText="1"/>
    </xf>
    <xf numFmtId="41" fontId="25" fillId="2" borderId="1" xfId="4" applyNumberFormat="1" applyFont="1" applyFill="1" applyBorder="1" applyAlignment="1">
      <alignment horizontal="left" vertical="center"/>
    </xf>
    <xf numFmtId="0" fontId="22" fillId="0" borderId="1" xfId="0" applyFont="1" applyBorder="1" applyAlignment="1">
      <alignment vertical="top" wrapText="1"/>
    </xf>
    <xf numFmtId="0" fontId="20" fillId="0" borderId="1" xfId="1" applyNumberFormat="1" applyFont="1" applyBorder="1" applyAlignment="1">
      <alignment horizontal="right" vertical="top" wrapText="1"/>
    </xf>
    <xf numFmtId="0" fontId="20" fillId="0" borderId="1" xfId="1" applyNumberFormat="1" applyFont="1" applyBorder="1" applyAlignment="1">
      <alignment horizontal="right" vertical="top"/>
    </xf>
    <xf numFmtId="0" fontId="26" fillId="0" borderId="1" xfId="1" applyNumberFormat="1" applyFont="1" applyBorder="1" applyAlignment="1">
      <alignment horizontal="right" vertical="top" wrapText="1"/>
    </xf>
    <xf numFmtId="0" fontId="26" fillId="0" borderId="1" xfId="1" applyNumberFormat="1" applyFont="1" applyBorder="1" applyAlignment="1">
      <alignment horizontal="right" vertical="top"/>
    </xf>
    <xf numFmtId="0" fontId="26" fillId="0" borderId="11" xfId="1" applyNumberFormat="1" applyFont="1" applyBorder="1" applyAlignment="1">
      <alignment horizontal="right" vertical="top" wrapText="1"/>
    </xf>
    <xf numFmtId="0" fontId="26" fillId="0" borderId="11" xfId="1" applyNumberFormat="1" applyFont="1" applyBorder="1" applyAlignment="1">
      <alignment horizontal="right" vertical="top"/>
    </xf>
    <xf numFmtId="0" fontId="26" fillId="0" borderId="3" xfId="1" applyNumberFormat="1" applyFont="1" applyBorder="1" applyAlignment="1">
      <alignment horizontal="right" vertical="top" wrapText="1"/>
    </xf>
    <xf numFmtId="0" fontId="26" fillId="0" borderId="3" xfId="1" applyNumberFormat="1" applyFont="1" applyBorder="1" applyAlignment="1">
      <alignment horizontal="right" vertical="top"/>
    </xf>
    <xf numFmtId="0" fontId="20" fillId="2" borderId="2" xfId="1" applyNumberFormat="1" applyFont="1" applyFill="1" applyBorder="1" applyAlignment="1">
      <alignment horizontal="right" vertical="top" wrapText="1"/>
    </xf>
    <xf numFmtId="0" fontId="20" fillId="2" borderId="1" xfId="1" applyNumberFormat="1" applyFont="1" applyFill="1" applyBorder="1" applyAlignment="1">
      <alignment horizontal="right" vertical="top" wrapText="1"/>
    </xf>
    <xf numFmtId="0" fontId="25" fillId="0" borderId="1" xfId="0" applyFont="1" applyBorder="1" applyAlignment="1">
      <alignment horizontal="center" vertical="top" wrapText="1"/>
    </xf>
    <xf numFmtId="189" fontId="22" fillId="3" borderId="1" xfId="0" applyNumberFormat="1" applyFont="1" applyFill="1" applyBorder="1" applyAlignment="1">
      <alignment horizontal="center" vertical="top" wrapText="1"/>
    </xf>
    <xf numFmtId="0" fontId="22" fillId="3" borderId="1" xfId="12" applyNumberFormat="1" applyFont="1" applyFill="1" applyBorder="1" applyAlignment="1">
      <alignment vertical="top" wrapText="1"/>
    </xf>
    <xf numFmtId="41" fontId="22" fillId="3" borderId="1" xfId="3" applyNumberFormat="1" applyFont="1" applyFill="1" applyBorder="1" applyAlignment="1">
      <alignment horizontal="right" vertical="top" wrapText="1"/>
    </xf>
    <xf numFmtId="41" fontId="22" fillId="3" borderId="1" xfId="4" applyNumberFormat="1" applyFont="1" applyFill="1" applyBorder="1" applyAlignment="1">
      <alignment horizontal="left" vertical="center"/>
    </xf>
    <xf numFmtId="0" fontId="20" fillId="3" borderId="1" xfId="16" applyNumberFormat="1" applyFont="1" applyFill="1" applyBorder="1" applyAlignment="1">
      <alignment horizontal="right" vertical="top" wrapText="1"/>
    </xf>
    <xf numFmtId="0" fontId="20" fillId="3" borderId="1" xfId="16" applyNumberFormat="1" applyFont="1" applyFill="1" applyBorder="1" applyAlignment="1">
      <alignment horizontal="right" vertical="top"/>
    </xf>
    <xf numFmtId="0" fontId="22" fillId="3" borderId="1" xfId="0" applyFont="1" applyFill="1" applyBorder="1" applyAlignment="1">
      <alignment horizontal="center" vertical="top" wrapText="1"/>
    </xf>
    <xf numFmtId="0" fontId="24" fillId="2" borderId="1" xfId="14" applyFont="1" applyFill="1" applyBorder="1" applyAlignment="1">
      <alignment horizontal="left" vertical="top" wrapText="1"/>
    </xf>
    <xf numFmtId="41" fontId="24" fillId="2" borderId="1" xfId="4" applyNumberFormat="1" applyFont="1" applyFill="1" applyBorder="1" applyAlignment="1">
      <alignment horizontal="center" vertical="top" wrapText="1"/>
    </xf>
    <xf numFmtId="41" fontId="24" fillId="2" borderId="1" xfId="4" applyNumberFormat="1" applyFont="1" applyFill="1" applyBorder="1" applyAlignment="1">
      <alignment horizontal="right" vertical="top" wrapText="1"/>
    </xf>
    <xf numFmtId="41" fontId="25" fillId="0" borderId="1" xfId="3" applyNumberFormat="1" applyFont="1" applyBorder="1" applyAlignment="1">
      <alignment horizontal="right" vertical="top" wrapText="1"/>
    </xf>
    <xf numFmtId="0" fontId="26" fillId="2" borderId="1" xfId="1" applyNumberFormat="1" applyFont="1" applyFill="1" applyBorder="1" applyAlignment="1">
      <alignment horizontal="right" vertical="top" wrapText="1"/>
    </xf>
    <xf numFmtId="41" fontId="25" fillId="2" borderId="1" xfId="4" applyNumberFormat="1" applyFont="1" applyFill="1" applyBorder="1" applyAlignment="1">
      <alignment horizontal="center" vertical="top" wrapText="1"/>
    </xf>
    <xf numFmtId="0" fontId="27" fillId="2" borderId="1" xfId="1" applyNumberFormat="1" applyFont="1" applyFill="1" applyBorder="1" applyAlignment="1">
      <alignment horizontal="right" vertical="top" wrapText="1"/>
    </xf>
    <xf numFmtId="0" fontId="22" fillId="2" borderId="1" xfId="0" applyFont="1" applyFill="1" applyBorder="1" applyAlignment="1">
      <alignment vertical="top" wrapText="1"/>
    </xf>
    <xf numFmtId="0" fontId="25" fillId="2" borderId="1" xfId="0" applyFont="1" applyFill="1" applyBorder="1" applyAlignment="1">
      <alignment horizontal="left" vertical="top" wrapText="1"/>
    </xf>
    <xf numFmtId="188" fontId="22" fillId="0" borderId="1" xfId="1" applyNumberFormat="1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2" borderId="2" xfId="0" applyFont="1" applyFill="1" applyBorder="1" applyAlignment="1">
      <alignment vertical="top" wrapText="1"/>
    </xf>
    <xf numFmtId="41" fontId="22" fillId="2" borderId="1" xfId="4" applyNumberFormat="1" applyFont="1" applyFill="1" applyBorder="1" applyAlignment="1">
      <alignment horizontal="right" vertical="top" wrapText="1"/>
    </xf>
    <xf numFmtId="41" fontId="22" fillId="0" borderId="1" xfId="3" applyNumberFormat="1" applyFont="1" applyBorder="1" applyAlignment="1">
      <alignment horizontal="right" vertical="top" wrapText="1"/>
    </xf>
    <xf numFmtId="49" fontId="22" fillId="2" borderId="1" xfId="4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5" fillId="2" borderId="1" xfId="0" applyFont="1" applyFill="1" applyBorder="1" applyAlignment="1">
      <alignment vertical="top" wrapText="1"/>
    </xf>
    <xf numFmtId="0" fontId="29" fillId="2" borderId="1" xfId="14" applyFont="1" applyFill="1" applyBorder="1" applyAlignment="1">
      <alignment horizontal="left" vertical="top" wrapText="1"/>
    </xf>
    <xf numFmtId="49" fontId="24" fillId="2" borderId="1" xfId="4" applyNumberFormat="1" applyFont="1" applyFill="1" applyBorder="1" applyAlignment="1">
      <alignment horizontal="center" vertical="top" wrapText="1"/>
    </xf>
    <xf numFmtId="17" fontId="22" fillId="0" borderId="1" xfId="0" applyNumberFormat="1" applyFont="1" applyBorder="1" applyAlignment="1">
      <alignment horizontal="center" vertical="top"/>
    </xf>
    <xf numFmtId="17" fontId="25" fillId="0" borderId="1" xfId="0" applyNumberFormat="1" applyFont="1" applyBorder="1" applyAlignment="1">
      <alignment horizontal="center" vertical="top"/>
    </xf>
    <xf numFmtId="17" fontId="25" fillId="0" borderId="11" xfId="0" applyNumberFormat="1" applyFont="1" applyBorder="1" applyAlignment="1">
      <alignment horizontal="center" vertical="top"/>
    </xf>
    <xf numFmtId="17" fontId="25" fillId="0" borderId="3" xfId="0" applyNumberFormat="1" applyFont="1" applyBorder="1" applyAlignment="1">
      <alignment horizontal="center" vertical="top"/>
    </xf>
    <xf numFmtId="17" fontId="22" fillId="3" borderId="1" xfId="15" applyNumberFormat="1" applyFont="1" applyFill="1" applyBorder="1" applyAlignment="1">
      <alignment horizontal="center" vertical="top"/>
    </xf>
    <xf numFmtId="49" fontId="22" fillId="0" borderId="1" xfId="1" applyNumberFormat="1" applyFont="1" applyBorder="1" applyAlignment="1">
      <alignment horizontal="center" vertical="top" wrapText="1"/>
    </xf>
    <xf numFmtId="49" fontId="22" fillId="2" borderId="1" xfId="1" applyNumberFormat="1" applyFont="1" applyFill="1" applyBorder="1" applyAlignment="1">
      <alignment horizontal="center" vertical="top" wrapText="1"/>
    </xf>
    <xf numFmtId="49" fontId="25" fillId="2" borderId="1" xfId="1" applyNumberFormat="1" applyFont="1" applyFill="1" applyBorder="1" applyAlignment="1">
      <alignment horizontal="center" vertical="top" wrapText="1"/>
    </xf>
    <xf numFmtId="15" fontId="22" fillId="0" borderId="1" xfId="0" applyNumberFormat="1" applyFont="1" applyBorder="1" applyAlignment="1">
      <alignment horizontal="left" vertical="top" wrapText="1"/>
    </xf>
    <xf numFmtId="0" fontId="22" fillId="0" borderId="1" xfId="0" applyFont="1" applyBorder="1" applyAlignment="1">
      <alignment vertical="top"/>
    </xf>
    <xf numFmtId="15" fontId="25" fillId="0" borderId="1" xfId="0" applyNumberFormat="1" applyFont="1" applyBorder="1" applyAlignment="1">
      <alignment vertical="top" wrapText="1"/>
    </xf>
    <xf numFmtId="15" fontId="22" fillId="3" borderId="1" xfId="15" applyNumberFormat="1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188" fontId="22" fillId="2" borderId="1" xfId="1" applyNumberFormat="1" applyFont="1" applyFill="1" applyBorder="1" applyAlignment="1">
      <alignment horizontal="left" vertical="top" wrapText="1"/>
    </xf>
    <xf numFmtId="41" fontId="22" fillId="0" borderId="1" xfId="3" applyNumberFormat="1" applyFont="1" applyBorder="1" applyAlignment="1">
      <alignment horizontal="left" vertical="top" wrapText="1"/>
    </xf>
    <xf numFmtId="41" fontId="25" fillId="0" borderId="1" xfId="3" applyNumberFormat="1" applyFont="1" applyBorder="1" applyAlignment="1">
      <alignment horizontal="left" vertical="top" wrapText="1"/>
    </xf>
    <xf numFmtId="189" fontId="23" fillId="3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1" fontId="22" fillId="0" borderId="1" xfId="3" applyNumberFormat="1" applyFont="1" applyFill="1" applyBorder="1" applyAlignment="1">
      <alignment horizontal="center" vertical="top" wrapText="1"/>
    </xf>
    <xf numFmtId="41" fontId="22" fillId="0" borderId="1" xfId="0" applyNumberFormat="1" applyFont="1" applyFill="1" applyBorder="1" applyAlignment="1">
      <alignment horizontal="right" vertical="center"/>
    </xf>
    <xf numFmtId="15" fontId="22" fillId="0" borderId="1" xfId="0" applyNumberFormat="1" applyFont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left" vertical="center" wrapText="1"/>
    </xf>
    <xf numFmtId="0" fontId="22" fillId="0" borderId="1" xfId="3" applyNumberFormat="1" applyFont="1" applyFill="1" applyBorder="1" applyAlignment="1">
      <alignment horizontal="left" vertical="top" wrapText="1"/>
    </xf>
    <xf numFmtId="41" fontId="22" fillId="0" borderId="1" xfId="0" applyNumberFormat="1" applyFont="1" applyBorder="1" applyAlignment="1">
      <alignment horizontal="right" vertical="center"/>
    </xf>
    <xf numFmtId="49" fontId="20" fillId="0" borderId="1" xfId="2" applyNumberFormat="1" applyFont="1" applyBorder="1" applyAlignment="1">
      <alignment horizontal="left" vertical="top" wrapText="1"/>
    </xf>
    <xf numFmtId="0" fontId="25" fillId="0" borderId="1" xfId="0" applyFont="1" applyBorder="1"/>
    <xf numFmtId="187" fontId="25" fillId="0" borderId="1" xfId="0" applyNumberFormat="1" applyFont="1" applyFill="1" applyBorder="1" applyAlignment="1">
      <alignment horizontal="left" vertical="top" wrapText="1"/>
    </xf>
    <xf numFmtId="187" fontId="25" fillId="0" borderId="1" xfId="0" applyNumberFormat="1" applyFont="1" applyBorder="1" applyAlignment="1">
      <alignment horizontal="left" vertical="top"/>
    </xf>
    <xf numFmtId="0" fontId="22" fillId="0" borderId="2" xfId="13" applyNumberFormat="1" applyFont="1" applyFill="1" applyBorder="1" applyAlignment="1">
      <alignment horizontal="left" vertical="top" wrapText="1"/>
    </xf>
    <xf numFmtId="187" fontId="22" fillId="0" borderId="1" xfId="0" applyNumberFormat="1" applyFont="1" applyBorder="1" applyAlignment="1">
      <alignment horizontal="left" vertical="top"/>
    </xf>
    <xf numFmtId="187" fontId="25" fillId="0" borderId="1" xfId="0" applyNumberFormat="1" applyFont="1" applyFill="1" applyBorder="1" applyAlignment="1">
      <alignment horizontal="left" vertical="top"/>
    </xf>
    <xf numFmtId="189" fontId="22" fillId="0" borderId="2" xfId="0" applyNumberFormat="1" applyFont="1" applyBorder="1" applyAlignment="1">
      <alignment horizontal="center" vertical="top"/>
    </xf>
    <xf numFmtId="187" fontId="22" fillId="0" borderId="1" xfId="0" applyNumberFormat="1" applyFont="1" applyFill="1" applyBorder="1" applyAlignment="1">
      <alignment horizontal="left" vertical="top" wrapText="1"/>
    </xf>
    <xf numFmtId="189" fontId="22" fillId="0" borderId="4" xfId="0" applyNumberFormat="1" applyFont="1" applyBorder="1" applyAlignment="1">
      <alignment horizontal="center" vertical="top"/>
    </xf>
    <xf numFmtId="0" fontId="24" fillId="0" borderId="1" xfId="0" applyNumberFormat="1" applyFont="1" applyBorder="1" applyAlignment="1">
      <alignment horizontal="left" vertical="top" wrapText="1"/>
    </xf>
    <xf numFmtId="189" fontId="22" fillId="0" borderId="3" xfId="0" applyNumberFormat="1" applyFont="1" applyBorder="1" applyAlignment="1">
      <alignment horizontal="center" vertical="top"/>
    </xf>
    <xf numFmtId="0" fontId="24" fillId="0" borderId="1" xfId="0" applyFont="1" applyBorder="1"/>
    <xf numFmtId="187" fontId="22" fillId="0" borderId="1" xfId="2" applyNumberFormat="1" applyFont="1" applyFill="1" applyBorder="1" applyAlignment="1">
      <alignment horizontal="left" vertical="top" wrapText="1"/>
    </xf>
    <xf numFmtId="189" fontId="22" fillId="0" borderId="1" xfId="0" applyNumberFormat="1" applyFont="1" applyBorder="1" applyAlignment="1">
      <alignment horizontal="center" vertical="top"/>
    </xf>
    <xf numFmtId="0" fontId="22" fillId="0" borderId="1" xfId="13" applyNumberFormat="1" applyFont="1" applyFill="1" applyBorder="1" applyAlignment="1">
      <alignment horizontal="left" vertical="top" wrapText="1"/>
    </xf>
    <xf numFmtId="41" fontId="22" fillId="0" borderId="1" xfId="4" applyNumberFormat="1" applyFont="1" applyFill="1" applyBorder="1" applyAlignment="1">
      <alignment horizontal="center" vertical="center" wrapText="1"/>
    </xf>
    <xf numFmtId="49" fontId="22" fillId="0" borderId="1" xfId="4" applyNumberFormat="1" applyFont="1" applyFill="1" applyBorder="1" applyAlignment="1">
      <alignment horizontal="left" vertical="top" wrapText="1"/>
    </xf>
    <xf numFmtId="189" fontId="22" fillId="0" borderId="2" xfId="0" applyNumberFormat="1" applyFont="1" applyBorder="1" applyAlignment="1">
      <alignment horizontal="center" vertical="top"/>
    </xf>
    <xf numFmtId="41" fontId="22" fillId="0" borderId="2" xfId="4" applyNumberFormat="1" applyFont="1" applyFill="1" applyBorder="1" applyAlignment="1">
      <alignment horizontal="center" vertical="center" wrapText="1"/>
    </xf>
    <xf numFmtId="0" fontId="22" fillId="2" borderId="2" xfId="12" applyFont="1" applyFill="1" applyBorder="1" applyAlignment="1">
      <alignment horizontal="left" vertical="top" wrapText="1"/>
    </xf>
    <xf numFmtId="0" fontId="22" fillId="0" borderId="2" xfId="0" applyFont="1" applyBorder="1"/>
    <xf numFmtId="188" fontId="22" fillId="2" borderId="1" xfId="4" applyNumberFormat="1" applyFont="1" applyFill="1" applyBorder="1" applyAlignment="1">
      <alignment horizontal="left" vertical="top" wrapText="1"/>
    </xf>
    <xf numFmtId="187" fontId="30" fillId="0" borderId="1" xfId="0" applyNumberFormat="1" applyFont="1" applyBorder="1" applyAlignment="1">
      <alignment horizontal="left" vertical="top"/>
    </xf>
    <xf numFmtId="0" fontId="22" fillId="2" borderId="1" xfId="12" applyFont="1" applyFill="1" applyBorder="1" applyAlignment="1">
      <alignment horizontal="left" vertical="top" wrapText="1"/>
    </xf>
    <xf numFmtId="189" fontId="22" fillId="0" borderId="3" xfId="0" applyNumberFormat="1" applyFont="1" applyBorder="1" applyAlignment="1">
      <alignment horizontal="center" vertical="top"/>
    </xf>
    <xf numFmtId="0" fontId="22" fillId="2" borderId="1" xfId="12" applyFont="1" applyFill="1" applyBorder="1" applyAlignment="1">
      <alignment horizontal="left" vertical="top"/>
    </xf>
    <xf numFmtId="187" fontId="30" fillId="0" borderId="3" xfId="0" applyNumberFormat="1" applyFont="1" applyBorder="1" applyAlignment="1">
      <alignment horizontal="left" vertical="top"/>
    </xf>
    <xf numFmtId="187" fontId="24" fillId="0" borderId="1" xfId="0" applyNumberFormat="1" applyFont="1" applyBorder="1" applyAlignment="1">
      <alignment horizontal="left" vertical="top"/>
    </xf>
    <xf numFmtId="0" fontId="22" fillId="0" borderId="1" xfId="13" applyFont="1" applyFill="1" applyBorder="1" applyAlignment="1">
      <alignment horizontal="left" vertical="top" wrapText="1"/>
    </xf>
    <xf numFmtId="187" fontId="22" fillId="0" borderId="1" xfId="0" applyNumberFormat="1" applyFont="1" applyFill="1" applyBorder="1" applyAlignment="1">
      <alignment horizontal="left" vertical="top"/>
    </xf>
    <xf numFmtId="0" fontId="22" fillId="2" borderId="1" xfId="13" applyFont="1" applyFill="1" applyBorder="1" applyAlignment="1">
      <alignment horizontal="left" vertical="top" wrapText="1"/>
    </xf>
    <xf numFmtId="17" fontId="22" fillId="0" borderId="1" xfId="0" applyNumberFormat="1" applyFont="1" applyBorder="1" applyAlignment="1">
      <alignment horizontal="left" vertical="center"/>
    </xf>
    <xf numFmtId="17" fontId="24" fillId="0" borderId="1" xfId="0" applyNumberFormat="1" applyFont="1" applyBorder="1" applyAlignment="1">
      <alignment horizontal="left" vertical="center"/>
    </xf>
    <xf numFmtId="189" fontId="22" fillId="3" borderId="1" xfId="0" applyNumberFormat="1" applyFont="1" applyFill="1" applyBorder="1" applyAlignment="1">
      <alignment horizontal="center" vertical="top"/>
    </xf>
    <xf numFmtId="0" fontId="23" fillId="3" borderId="1" xfId="2" applyFont="1" applyFill="1" applyBorder="1" applyAlignment="1">
      <alignment horizontal="center" vertical="top" wrapText="1"/>
    </xf>
    <xf numFmtId="15" fontId="22" fillId="3" borderId="1" xfId="0" applyNumberFormat="1" applyFont="1" applyFill="1" applyBorder="1" applyAlignment="1">
      <alignment vertical="top" wrapText="1"/>
    </xf>
    <xf numFmtId="15" fontId="22" fillId="0" borderId="2" xfId="0" applyNumberFormat="1" applyFont="1" applyBorder="1" applyAlignment="1">
      <alignment vertical="top" wrapText="1"/>
    </xf>
    <xf numFmtId="0" fontId="22" fillId="2" borderId="1" xfId="12" applyNumberFormat="1" applyFont="1" applyFill="1" applyBorder="1" applyAlignment="1">
      <alignment horizontal="left" vertical="top" wrapText="1"/>
    </xf>
    <xf numFmtId="41" fontId="22" fillId="2" borderId="1" xfId="3" applyNumberFormat="1" applyFont="1" applyFill="1" applyBorder="1" applyAlignment="1">
      <alignment horizontal="center" vertical="top" wrapText="1"/>
    </xf>
    <xf numFmtId="15" fontId="22" fillId="0" borderId="1" xfId="0" applyNumberFormat="1" applyFont="1" applyBorder="1" applyAlignment="1">
      <alignment vertical="top" wrapText="1"/>
    </xf>
    <xf numFmtId="0" fontId="24" fillId="0" borderId="1" xfId="12" applyNumberFormat="1" applyFont="1" applyFill="1" applyBorder="1" applyAlignment="1">
      <alignment horizontal="left" vertical="top" wrapText="1"/>
    </xf>
    <xf numFmtId="41" fontId="24" fillId="0" borderId="1" xfId="3" applyNumberFormat="1" applyFont="1" applyFill="1" applyBorder="1" applyAlignment="1">
      <alignment horizontal="center" vertical="top" wrapText="1"/>
    </xf>
    <xf numFmtId="41" fontId="25" fillId="0" borderId="1" xfId="4" applyNumberFormat="1" applyFont="1" applyFill="1" applyBorder="1" applyAlignment="1">
      <alignment horizontal="left" vertical="center"/>
    </xf>
    <xf numFmtId="15" fontId="25" fillId="0" borderId="1" xfId="0" applyNumberFormat="1" applyFont="1" applyBorder="1" applyAlignment="1">
      <alignment horizontal="center" vertical="top" wrapText="1"/>
    </xf>
    <xf numFmtId="0" fontId="24" fillId="0" borderId="1" xfId="13" applyNumberFormat="1" applyFont="1" applyFill="1" applyBorder="1" applyAlignment="1">
      <alignment horizontal="left" vertical="top" wrapText="1"/>
    </xf>
    <xf numFmtId="41" fontId="30" fillId="0" borderId="1" xfId="4" applyNumberFormat="1" applyFont="1" applyFill="1" applyBorder="1" applyAlignment="1">
      <alignment horizontal="center" vertical="center" wrapText="1"/>
    </xf>
    <xf numFmtId="0" fontId="22" fillId="0" borderId="1" xfId="3" applyNumberFormat="1" applyFont="1" applyBorder="1" applyAlignment="1">
      <alignment horizontal="right" vertical="top" wrapText="1"/>
    </xf>
    <xf numFmtId="41" fontId="24" fillId="0" borderId="1" xfId="4" applyNumberFormat="1" applyFont="1" applyFill="1" applyBorder="1" applyAlignment="1">
      <alignment horizontal="center" vertical="center" wrapText="1"/>
    </xf>
    <xf numFmtId="41" fontId="24" fillId="2" borderId="1" xfId="4" applyNumberFormat="1" applyFont="1" applyFill="1" applyBorder="1" applyAlignment="1">
      <alignment horizontal="center" vertical="center" wrapText="1"/>
    </xf>
    <xf numFmtId="0" fontId="24" fillId="2" borderId="1" xfId="3" applyNumberFormat="1" applyFont="1" applyFill="1" applyBorder="1" applyAlignment="1">
      <alignment horizontal="right" vertical="top" wrapText="1"/>
    </xf>
    <xf numFmtId="0" fontId="22" fillId="2" borderId="1" xfId="13" applyNumberFormat="1" applyFont="1" applyFill="1" applyBorder="1" applyAlignment="1">
      <alignment horizontal="left" vertical="top" wrapText="1"/>
    </xf>
    <xf numFmtId="41" fontId="22" fillId="2" borderId="1" xfId="4" applyNumberFormat="1" applyFont="1" applyFill="1" applyBorder="1" applyAlignment="1">
      <alignment horizontal="center" vertical="center" wrapText="1"/>
    </xf>
    <xf numFmtId="41" fontId="24" fillId="0" borderId="1" xfId="0" applyNumberFormat="1" applyFont="1" applyBorder="1" applyAlignment="1">
      <alignment horizontal="center" vertical="top"/>
    </xf>
    <xf numFmtId="41" fontId="24" fillId="2" borderId="1" xfId="0" applyNumberFormat="1" applyFont="1" applyFill="1" applyBorder="1" applyAlignment="1">
      <alignment horizontal="center" vertical="top"/>
    </xf>
    <xf numFmtId="0" fontId="29" fillId="0" borderId="1" xfId="13" applyNumberFormat="1" applyFont="1" applyFill="1" applyBorder="1" applyAlignment="1">
      <alignment horizontal="left" vertical="top" wrapText="1"/>
    </xf>
    <xf numFmtId="0" fontId="29" fillId="2" borderId="1" xfId="13" applyNumberFormat="1" applyFont="1" applyFill="1" applyBorder="1" applyAlignment="1">
      <alignment horizontal="left" vertical="top" wrapText="1"/>
    </xf>
    <xf numFmtId="0" fontId="20" fillId="0" borderId="1" xfId="1" applyNumberFormat="1" applyFont="1" applyBorder="1" applyAlignment="1">
      <alignment vertical="top" wrapText="1"/>
    </xf>
    <xf numFmtId="0" fontId="24" fillId="2" borderId="1" xfId="12" applyFont="1" applyFill="1" applyBorder="1" applyAlignment="1">
      <alignment horizontal="left" vertical="top" wrapText="1"/>
    </xf>
    <xf numFmtId="0" fontId="24" fillId="0" borderId="1" xfId="3" applyNumberFormat="1" applyFont="1" applyBorder="1" applyAlignment="1">
      <alignment horizontal="right" vertical="top" wrapText="1"/>
    </xf>
    <xf numFmtId="0" fontId="24" fillId="2" borderId="1" xfId="13" applyFont="1" applyFill="1" applyBorder="1" applyAlignment="1">
      <alignment horizontal="left" vertical="top" wrapText="1"/>
    </xf>
    <xf numFmtId="41" fontId="30" fillId="2" borderId="1" xfId="1" applyNumberFormat="1" applyFont="1" applyFill="1" applyBorder="1" applyAlignment="1">
      <alignment horizontal="center" vertical="top" wrapText="1"/>
    </xf>
    <xf numFmtId="41" fontId="24" fillId="0" borderId="1" xfId="3" applyNumberFormat="1" applyFont="1" applyBorder="1" applyAlignment="1">
      <alignment horizontal="left" vertical="top" wrapText="1"/>
    </xf>
    <xf numFmtId="41" fontId="24" fillId="2" borderId="1" xfId="1" applyNumberFormat="1" applyFont="1" applyFill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23" fillId="0" borderId="0" xfId="0" applyFont="1" applyAlignment="1">
      <alignment horizontal="center" vertical="center"/>
    </xf>
    <xf numFmtId="0" fontId="22" fillId="0" borderId="1" xfId="0" applyNumberFormat="1" applyFont="1" applyBorder="1" applyAlignment="1">
      <alignment horizontal="center" vertical="top"/>
    </xf>
    <xf numFmtId="17" fontId="24" fillId="0" borderId="1" xfId="0" applyNumberFormat="1" applyFont="1" applyBorder="1" applyAlignment="1">
      <alignment horizontal="center" vertical="top"/>
    </xf>
    <xf numFmtId="49" fontId="25" fillId="0" borderId="1" xfId="1" applyNumberFormat="1" applyFont="1" applyBorder="1" applyAlignment="1">
      <alignment horizontal="center" vertical="top" wrapText="1"/>
    </xf>
    <xf numFmtId="49" fontId="24" fillId="2" borderId="1" xfId="1" applyNumberFormat="1" applyFont="1" applyFill="1" applyBorder="1" applyAlignment="1">
      <alignment horizontal="center" vertical="top" wrapText="1"/>
    </xf>
    <xf numFmtId="15" fontId="8" fillId="0" borderId="2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7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8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1" fontId="18" fillId="0" borderId="2" xfId="1" applyNumberFormat="1" applyFont="1" applyBorder="1" applyAlignment="1">
      <alignment vertical="top"/>
    </xf>
    <xf numFmtId="0" fontId="16" fillId="0" borderId="2" xfId="0" applyFont="1" applyBorder="1" applyAlignment="1">
      <alignment vertical="top"/>
    </xf>
    <xf numFmtId="0" fontId="16" fillId="0" borderId="2" xfId="0" applyFont="1" applyBorder="1" applyAlignment="1"/>
    <xf numFmtId="0" fontId="8" fillId="2" borderId="2" xfId="0" applyFont="1" applyFill="1" applyBorder="1" applyAlignment="1">
      <alignment vertical="top" wrapText="1"/>
    </xf>
    <xf numFmtId="0" fontId="2" fillId="0" borderId="2" xfId="0" applyFont="1" applyBorder="1" applyAlignment="1"/>
    <xf numFmtId="41" fontId="8" fillId="2" borderId="2" xfId="0" applyNumberFormat="1" applyFont="1" applyFill="1" applyBorder="1" applyAlignment="1">
      <alignment vertical="top"/>
    </xf>
    <xf numFmtId="0" fontId="2" fillId="0" borderId="2" xfId="0" applyFont="1" applyBorder="1" applyAlignment="1">
      <alignment vertical="top"/>
    </xf>
  </cellXfs>
  <cellStyles count="17">
    <cellStyle name="Comma" xfId="1" builtinId="3"/>
    <cellStyle name="Comma 2" xfId="4"/>
    <cellStyle name="Comma 3" xfId="5"/>
    <cellStyle name="Comma 4" xfId="6"/>
    <cellStyle name="Comma 5" xfId="3"/>
    <cellStyle name="Comma 6" xfId="16"/>
    <cellStyle name="Hyperlink 2" xfId="7"/>
    <cellStyle name="Normal" xfId="0" builtinId="0"/>
    <cellStyle name="Normal 2" xfId="8"/>
    <cellStyle name="Normal 2 2" xfId="11"/>
    <cellStyle name="Normal 3" xfId="2"/>
    <cellStyle name="Normal 4" xfId="15"/>
    <cellStyle name="Normal 6" xfId="9"/>
    <cellStyle name="Normal_mask" xfId="14"/>
    <cellStyle name="ปกติ_โครงการงานบริการวิชาการแก่ชุมชน 2547 3" xfId="10"/>
    <cellStyle name="ปกติ_สรุปทำนุ" xfId="12"/>
    <cellStyle name="ปกติ_สื่อการสอน+ปรับปรุงหลักสูตร" xfId="13"/>
  </cellStyles>
  <dxfs count="0"/>
  <tableStyles count="0" defaultTableStyle="TableStyleMedium2" defaultPivotStyle="PivotStyleLight16"/>
  <colors>
    <mruColors>
      <color rgb="FFFFCCCC"/>
      <color rgb="FF33CC33"/>
      <color rgb="FFFF99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8"/>
  <sheetViews>
    <sheetView view="pageBreakPreview" topLeftCell="C34" zoomScale="90" zoomScaleNormal="100" zoomScaleSheetLayoutView="90" workbookViewId="0">
      <selection activeCell="J38" sqref="J38"/>
    </sheetView>
  </sheetViews>
  <sheetFormatPr defaultRowHeight="20.100000000000001" customHeight="1"/>
  <cols>
    <col min="1" max="1" width="5.125" style="96" customWidth="1"/>
    <col min="2" max="2" width="56.75" style="51" customWidth="1"/>
    <col min="3" max="4" width="9.25" style="51" bestFit="1" customWidth="1"/>
    <col min="5" max="5" width="7.25" style="51" bestFit="1" customWidth="1"/>
    <col min="6" max="6" width="7" style="51" bestFit="1" customWidth="1"/>
    <col min="7" max="7" width="8.625" style="51" customWidth="1"/>
    <col min="8" max="8" width="6.625" style="51" customWidth="1"/>
    <col min="9" max="10" width="25.125" style="51" customWidth="1"/>
    <col min="11" max="11" width="12.5" style="51" customWidth="1"/>
    <col min="12" max="12" width="21.375" style="51" customWidth="1"/>
    <col min="13" max="13" width="1.375" style="51" customWidth="1"/>
    <col min="14" max="16384" width="9" style="51"/>
  </cols>
  <sheetData>
    <row r="1" spans="1:13" ht="29.25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23.25" customHeight="1">
      <c r="A2" s="108" t="s">
        <v>27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24.75" customHeight="1">
      <c r="A3" s="108" t="s">
        <v>18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32.25" customHeight="1">
      <c r="A4" s="109" t="s">
        <v>20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0"/>
    </row>
    <row r="5" spans="1:13" ht="21">
      <c r="A5" s="113" t="s">
        <v>1</v>
      </c>
      <c r="B5" s="112" t="s">
        <v>2</v>
      </c>
      <c r="C5" s="112" t="s">
        <v>3</v>
      </c>
      <c r="D5" s="112"/>
      <c r="E5" s="112" t="s">
        <v>14</v>
      </c>
      <c r="F5" s="112"/>
      <c r="G5" s="112"/>
      <c r="H5" s="112"/>
      <c r="I5" s="112" t="s">
        <v>15</v>
      </c>
      <c r="J5" s="112"/>
      <c r="K5" s="115" t="s">
        <v>13</v>
      </c>
      <c r="L5" s="52" t="s">
        <v>23</v>
      </c>
      <c r="M5" s="111"/>
    </row>
    <row r="6" spans="1:13" ht="42">
      <c r="A6" s="114"/>
      <c r="B6" s="112"/>
      <c r="C6" s="53" t="s">
        <v>4</v>
      </c>
      <c r="D6" s="53" t="s">
        <v>5</v>
      </c>
      <c r="E6" s="53" t="s">
        <v>6</v>
      </c>
      <c r="F6" s="53" t="s">
        <v>7</v>
      </c>
      <c r="G6" s="54" t="s">
        <v>8</v>
      </c>
      <c r="H6" s="53" t="s">
        <v>9</v>
      </c>
      <c r="I6" s="53" t="s">
        <v>10</v>
      </c>
      <c r="J6" s="53" t="s">
        <v>11</v>
      </c>
      <c r="K6" s="115"/>
      <c r="L6" s="55" t="s">
        <v>22</v>
      </c>
      <c r="M6" s="111"/>
    </row>
    <row r="7" spans="1:13" s="62" customFormat="1" ht="63">
      <c r="A7" s="56">
        <v>1</v>
      </c>
      <c r="B7" s="57" t="s">
        <v>37</v>
      </c>
      <c r="C7" s="58">
        <v>160800</v>
      </c>
      <c r="D7" s="59"/>
      <c r="E7" s="149">
        <v>160</v>
      </c>
      <c r="F7" s="149">
        <v>40</v>
      </c>
      <c r="G7" s="149">
        <v>50</v>
      </c>
      <c r="H7" s="150">
        <f>SUM(E7:G7)</f>
        <v>250</v>
      </c>
      <c r="I7" s="194" t="s">
        <v>144</v>
      </c>
      <c r="J7" s="194" t="s">
        <v>145</v>
      </c>
      <c r="K7" s="186">
        <v>22706</v>
      </c>
      <c r="L7" s="60" t="s">
        <v>94</v>
      </c>
      <c r="M7" s="61"/>
    </row>
    <row r="8" spans="1:13" s="62" customFormat="1" ht="63">
      <c r="A8" s="56">
        <v>2</v>
      </c>
      <c r="B8" s="57" t="s">
        <v>124</v>
      </c>
      <c r="C8" s="58">
        <v>406000</v>
      </c>
      <c r="D8" s="63"/>
      <c r="E8" s="149">
        <v>50</v>
      </c>
      <c r="F8" s="149">
        <v>35</v>
      </c>
      <c r="G8" s="149">
        <v>395</v>
      </c>
      <c r="H8" s="150">
        <f>SUM(E8:G8)</f>
        <v>480</v>
      </c>
      <c r="I8" s="194" t="s">
        <v>146</v>
      </c>
      <c r="J8" s="194" t="s">
        <v>147</v>
      </c>
      <c r="K8" s="186">
        <v>22678</v>
      </c>
      <c r="L8" s="60" t="s">
        <v>95</v>
      </c>
      <c r="M8" s="64"/>
    </row>
    <row r="9" spans="1:13" s="62" customFormat="1" ht="72.75" customHeight="1">
      <c r="A9" s="138">
        <v>3</v>
      </c>
      <c r="B9" s="57" t="s">
        <v>67</v>
      </c>
      <c r="C9" s="58">
        <v>112100</v>
      </c>
      <c r="D9" s="59"/>
      <c r="E9" s="149"/>
      <c r="F9" s="149"/>
      <c r="G9" s="149"/>
      <c r="H9" s="150"/>
      <c r="I9" s="195"/>
      <c r="J9" s="195"/>
      <c r="K9" s="186"/>
      <c r="L9" s="142"/>
      <c r="M9" s="65"/>
    </row>
    <row r="10" spans="1:13" s="67" customFormat="1" ht="84">
      <c r="A10" s="139"/>
      <c r="B10" s="145" t="s">
        <v>131</v>
      </c>
      <c r="C10" s="146">
        <v>17100</v>
      </c>
      <c r="D10" s="147"/>
      <c r="E10" s="151">
        <v>75</v>
      </c>
      <c r="F10" s="151">
        <v>13</v>
      </c>
      <c r="G10" s="151">
        <v>2</v>
      </c>
      <c r="H10" s="152">
        <f>SUM(E10:G10)</f>
        <v>90</v>
      </c>
      <c r="I10" s="196" t="s">
        <v>148</v>
      </c>
      <c r="J10" s="196" t="s">
        <v>149</v>
      </c>
      <c r="K10" s="187">
        <v>22706</v>
      </c>
      <c r="L10" s="159" t="s">
        <v>96</v>
      </c>
      <c r="M10" s="66"/>
    </row>
    <row r="11" spans="1:13" s="67" customFormat="1" ht="84">
      <c r="A11" s="139"/>
      <c r="B11" s="143" t="s">
        <v>130</v>
      </c>
      <c r="C11" s="141">
        <v>85300</v>
      </c>
      <c r="D11" s="144"/>
      <c r="E11" s="153">
        <v>0</v>
      </c>
      <c r="F11" s="153">
        <v>12</v>
      </c>
      <c r="G11" s="153">
        <v>0</v>
      </c>
      <c r="H11" s="154">
        <f>SUM(E11:G11)</f>
        <v>12</v>
      </c>
      <c r="I11" s="196" t="s">
        <v>148</v>
      </c>
      <c r="J11" s="196" t="s">
        <v>149</v>
      </c>
      <c r="K11" s="188" t="s">
        <v>73</v>
      </c>
      <c r="L11" s="159" t="s">
        <v>96</v>
      </c>
      <c r="M11" s="68"/>
    </row>
    <row r="12" spans="1:13" s="67" customFormat="1" ht="84">
      <c r="A12" s="140"/>
      <c r="B12" s="69" t="s">
        <v>132</v>
      </c>
      <c r="C12" s="70">
        <v>9700</v>
      </c>
      <c r="D12" s="71"/>
      <c r="E12" s="155">
        <v>75</v>
      </c>
      <c r="F12" s="155">
        <v>13</v>
      </c>
      <c r="G12" s="155">
        <v>0</v>
      </c>
      <c r="H12" s="156">
        <f>SUM(E12:G12)</f>
        <v>88</v>
      </c>
      <c r="I12" s="196" t="s">
        <v>148</v>
      </c>
      <c r="J12" s="196" t="s">
        <v>149</v>
      </c>
      <c r="K12" s="189">
        <v>22798</v>
      </c>
      <c r="L12" s="159" t="s">
        <v>96</v>
      </c>
      <c r="M12" s="68"/>
    </row>
    <row r="13" spans="1:13" s="62" customFormat="1" ht="63">
      <c r="A13" s="160">
        <v>4</v>
      </c>
      <c r="B13" s="161" t="s">
        <v>68</v>
      </c>
      <c r="C13" s="162">
        <v>200000</v>
      </c>
      <c r="D13" s="163"/>
      <c r="E13" s="164">
        <v>130</v>
      </c>
      <c r="F13" s="164">
        <v>0</v>
      </c>
      <c r="G13" s="164">
        <v>0</v>
      </c>
      <c r="H13" s="165">
        <v>130</v>
      </c>
      <c r="I13" s="197" t="s">
        <v>146</v>
      </c>
      <c r="J13" s="197" t="s">
        <v>147</v>
      </c>
      <c r="K13" s="190">
        <v>22828</v>
      </c>
      <c r="L13" s="166" t="s">
        <v>97</v>
      </c>
      <c r="M13" s="72"/>
    </row>
    <row r="14" spans="1:13" s="62" customFormat="1" ht="63">
      <c r="A14" s="73">
        <v>5</v>
      </c>
      <c r="B14" s="74" t="s">
        <v>54</v>
      </c>
      <c r="C14" s="75"/>
      <c r="D14" s="76">
        <v>37500</v>
      </c>
      <c r="E14" s="149">
        <v>350</v>
      </c>
      <c r="F14" s="149">
        <v>30</v>
      </c>
      <c r="G14" s="149">
        <v>0</v>
      </c>
      <c r="H14" s="149">
        <f t="shared" ref="H14:H15" si="0">SUM(E14:G14)</f>
        <v>380</v>
      </c>
      <c r="I14" s="177" t="s">
        <v>150</v>
      </c>
      <c r="J14" s="177" t="s">
        <v>145</v>
      </c>
      <c r="K14" s="191" t="s">
        <v>75</v>
      </c>
      <c r="L14" s="60" t="s">
        <v>97</v>
      </c>
      <c r="M14" s="72"/>
    </row>
    <row r="15" spans="1:13" s="62" customFormat="1" ht="63">
      <c r="A15" s="73">
        <v>6</v>
      </c>
      <c r="B15" s="77" t="s">
        <v>55</v>
      </c>
      <c r="C15" s="76"/>
      <c r="D15" s="76">
        <v>19000</v>
      </c>
      <c r="E15" s="149">
        <v>189</v>
      </c>
      <c r="F15" s="149">
        <v>40</v>
      </c>
      <c r="G15" s="149">
        <v>1</v>
      </c>
      <c r="H15" s="149">
        <f t="shared" si="0"/>
        <v>230</v>
      </c>
      <c r="I15" s="177" t="s">
        <v>150</v>
      </c>
      <c r="J15" s="177" t="s">
        <v>145</v>
      </c>
      <c r="K15" s="191" t="s">
        <v>82</v>
      </c>
      <c r="L15" s="60" t="s">
        <v>98</v>
      </c>
      <c r="M15" s="72"/>
    </row>
    <row r="16" spans="1:13" s="62" customFormat="1" ht="42">
      <c r="A16" s="104">
        <v>7</v>
      </c>
      <c r="B16" s="81" t="s">
        <v>115</v>
      </c>
      <c r="C16" s="82"/>
      <c r="D16" s="82">
        <v>100000</v>
      </c>
      <c r="E16" s="158"/>
      <c r="F16" s="158"/>
      <c r="G16" s="158"/>
      <c r="H16" s="158"/>
      <c r="I16" s="195"/>
      <c r="J16" s="195"/>
      <c r="K16" s="192"/>
      <c r="L16" s="60" t="s">
        <v>99</v>
      </c>
      <c r="M16" s="72"/>
    </row>
    <row r="17" spans="1:13" s="67" customFormat="1" ht="84">
      <c r="A17" s="105"/>
      <c r="B17" s="167" t="s">
        <v>133</v>
      </c>
      <c r="C17" s="168"/>
      <c r="D17" s="168">
        <v>60000</v>
      </c>
      <c r="E17" s="169">
        <v>60</v>
      </c>
      <c r="F17" s="169">
        <v>9</v>
      </c>
      <c r="G17" s="170">
        <v>1</v>
      </c>
      <c r="H17" s="170">
        <f t="shared" ref="H17:H40" si="1">SUM(E17:G17)</f>
        <v>70</v>
      </c>
      <c r="I17" s="174" t="s">
        <v>150</v>
      </c>
      <c r="J17" s="174" t="s">
        <v>145</v>
      </c>
      <c r="K17" s="193" t="s">
        <v>81</v>
      </c>
      <c r="L17" s="60" t="s">
        <v>99</v>
      </c>
      <c r="M17" s="68"/>
    </row>
    <row r="18" spans="1:13" s="67" customFormat="1" ht="84">
      <c r="A18" s="106"/>
      <c r="B18" s="167" t="s">
        <v>134</v>
      </c>
      <c r="C18" s="168"/>
      <c r="D18" s="168">
        <v>40000</v>
      </c>
      <c r="E18" s="169">
        <v>80</v>
      </c>
      <c r="F18" s="169">
        <v>9</v>
      </c>
      <c r="G18" s="170">
        <v>1</v>
      </c>
      <c r="H18" s="170">
        <f t="shared" si="1"/>
        <v>90</v>
      </c>
      <c r="I18" s="174" t="s">
        <v>150</v>
      </c>
      <c r="J18" s="174" t="s">
        <v>145</v>
      </c>
      <c r="K18" s="193" t="s">
        <v>75</v>
      </c>
      <c r="L18" s="60" t="s">
        <v>99</v>
      </c>
      <c r="M18" s="79"/>
    </row>
    <row r="19" spans="1:13" s="62" customFormat="1" ht="63">
      <c r="A19" s="56">
        <v>8</v>
      </c>
      <c r="B19" s="77" t="s">
        <v>56</v>
      </c>
      <c r="C19" s="76"/>
      <c r="D19" s="76">
        <v>25000</v>
      </c>
      <c r="E19" s="149">
        <v>260</v>
      </c>
      <c r="F19" s="149">
        <v>40</v>
      </c>
      <c r="G19" s="149">
        <v>0</v>
      </c>
      <c r="H19" s="149">
        <f t="shared" ref="H19:H31" si="2">SUM(E19:G19)</f>
        <v>300</v>
      </c>
      <c r="I19" s="177" t="s">
        <v>151</v>
      </c>
      <c r="J19" s="177" t="s">
        <v>145</v>
      </c>
      <c r="K19" s="191" t="s">
        <v>76</v>
      </c>
      <c r="L19" s="60" t="s">
        <v>100</v>
      </c>
      <c r="M19" s="80"/>
    </row>
    <row r="20" spans="1:13" s="62" customFormat="1" ht="84">
      <c r="A20" s="73">
        <v>9</v>
      </c>
      <c r="B20" s="81" t="s">
        <v>57</v>
      </c>
      <c r="C20" s="82"/>
      <c r="D20" s="82">
        <v>30000</v>
      </c>
      <c r="E20" s="158">
        <v>0</v>
      </c>
      <c r="F20" s="158">
        <v>1</v>
      </c>
      <c r="G20" s="158">
        <v>0</v>
      </c>
      <c r="H20" s="158">
        <f t="shared" si="2"/>
        <v>1</v>
      </c>
      <c r="I20" s="198" t="s">
        <v>152</v>
      </c>
      <c r="J20" s="198" t="s">
        <v>149</v>
      </c>
      <c r="K20" s="192" t="s">
        <v>73</v>
      </c>
      <c r="L20" s="60" t="s">
        <v>101</v>
      </c>
      <c r="M20" s="72"/>
    </row>
    <row r="21" spans="1:13" ht="84">
      <c r="A21" s="56">
        <v>10</v>
      </c>
      <c r="B21" s="77" t="s">
        <v>58</v>
      </c>
      <c r="C21" s="76"/>
      <c r="D21" s="76">
        <v>35000</v>
      </c>
      <c r="E21" s="149">
        <v>100</v>
      </c>
      <c r="F21" s="149">
        <v>16</v>
      </c>
      <c r="G21" s="149">
        <v>0</v>
      </c>
      <c r="H21" s="149">
        <f t="shared" si="2"/>
        <v>116</v>
      </c>
      <c r="I21" s="177" t="s">
        <v>152</v>
      </c>
      <c r="J21" s="177" t="s">
        <v>149</v>
      </c>
      <c r="K21" s="191" t="s">
        <v>84</v>
      </c>
      <c r="L21" s="60" t="s">
        <v>96</v>
      </c>
      <c r="M21" s="72"/>
    </row>
    <row r="22" spans="1:13" ht="63">
      <c r="A22" s="83">
        <v>11</v>
      </c>
      <c r="B22" s="84" t="s">
        <v>59</v>
      </c>
      <c r="C22" s="85"/>
      <c r="D22" s="76">
        <v>28000</v>
      </c>
      <c r="E22" s="149">
        <v>42</v>
      </c>
      <c r="F22" s="149">
        <v>8</v>
      </c>
      <c r="G22" s="149">
        <v>50</v>
      </c>
      <c r="H22" s="149">
        <f t="shared" si="2"/>
        <v>100</v>
      </c>
      <c r="I22" s="177" t="s">
        <v>151</v>
      </c>
      <c r="J22" s="177" t="s">
        <v>145</v>
      </c>
      <c r="K22" s="191" t="s">
        <v>76</v>
      </c>
      <c r="L22" s="60" t="s">
        <v>102</v>
      </c>
      <c r="M22" s="72"/>
    </row>
    <row r="23" spans="1:13" ht="63">
      <c r="A23" s="56">
        <v>12</v>
      </c>
      <c r="B23" s="77" t="s">
        <v>114</v>
      </c>
      <c r="C23" s="76"/>
      <c r="D23" s="76">
        <v>30000</v>
      </c>
      <c r="E23" s="149">
        <v>65</v>
      </c>
      <c r="F23" s="149">
        <v>10</v>
      </c>
      <c r="G23" s="149">
        <v>0</v>
      </c>
      <c r="H23" s="149">
        <f t="shared" si="2"/>
        <v>75</v>
      </c>
      <c r="I23" s="177" t="s">
        <v>150</v>
      </c>
      <c r="J23" s="177" t="s">
        <v>145</v>
      </c>
      <c r="K23" s="191" t="s">
        <v>78</v>
      </c>
      <c r="L23" s="60" t="s">
        <v>103</v>
      </c>
      <c r="M23" s="80"/>
    </row>
    <row r="24" spans="1:13" ht="42">
      <c r="A24" s="107">
        <v>13</v>
      </c>
      <c r="B24" s="81" t="s">
        <v>60</v>
      </c>
      <c r="C24" s="82"/>
      <c r="D24" s="82">
        <v>200000</v>
      </c>
      <c r="E24" s="158"/>
      <c r="F24" s="158"/>
      <c r="G24" s="158"/>
      <c r="H24" s="158"/>
      <c r="I24" s="198"/>
      <c r="J24" s="198"/>
      <c r="K24" s="192"/>
      <c r="L24" s="60" t="s">
        <v>104</v>
      </c>
      <c r="M24" s="72"/>
    </row>
    <row r="25" spans="1:13" s="87" customFormat="1" ht="63">
      <c r="A25" s="107"/>
      <c r="B25" s="167" t="s">
        <v>135</v>
      </c>
      <c r="C25" s="168"/>
      <c r="D25" s="172">
        <v>4000</v>
      </c>
      <c r="E25" s="173">
        <v>18</v>
      </c>
      <c r="F25" s="173">
        <v>0</v>
      </c>
      <c r="G25" s="173">
        <v>0</v>
      </c>
      <c r="H25" s="173">
        <f t="shared" si="2"/>
        <v>18</v>
      </c>
      <c r="I25" s="175" t="s">
        <v>150</v>
      </c>
      <c r="J25" s="175" t="s">
        <v>145</v>
      </c>
      <c r="K25" s="193" t="s">
        <v>76</v>
      </c>
      <c r="L25" s="60" t="s">
        <v>104</v>
      </c>
      <c r="M25" s="86"/>
    </row>
    <row r="26" spans="1:13" s="87" customFormat="1" ht="84">
      <c r="A26" s="107"/>
      <c r="B26" s="167" t="s">
        <v>136</v>
      </c>
      <c r="C26" s="168"/>
      <c r="D26" s="172">
        <v>196000</v>
      </c>
      <c r="E26" s="173">
        <v>18</v>
      </c>
      <c r="F26" s="173">
        <v>2</v>
      </c>
      <c r="G26" s="173">
        <v>0</v>
      </c>
      <c r="H26" s="173">
        <f t="shared" si="2"/>
        <v>20</v>
      </c>
      <c r="I26" s="175" t="s">
        <v>152</v>
      </c>
      <c r="J26" s="175" t="s">
        <v>149</v>
      </c>
      <c r="K26" s="193" t="s">
        <v>85</v>
      </c>
      <c r="L26" s="60" t="s">
        <v>104</v>
      </c>
      <c r="M26" s="86"/>
    </row>
    <row r="27" spans="1:13" ht="21">
      <c r="A27" s="106">
        <v>14</v>
      </c>
      <c r="B27" s="81" t="s">
        <v>61</v>
      </c>
      <c r="C27" s="82"/>
      <c r="D27" s="82">
        <v>200000</v>
      </c>
      <c r="E27" s="158"/>
      <c r="F27" s="158"/>
      <c r="G27" s="158"/>
      <c r="H27" s="158"/>
      <c r="I27" s="199"/>
      <c r="J27" s="199"/>
      <c r="K27" s="192"/>
      <c r="L27" s="148"/>
      <c r="M27" s="80"/>
    </row>
    <row r="28" spans="1:13" s="87" customFormat="1" ht="63">
      <c r="A28" s="107"/>
      <c r="B28" s="167" t="s">
        <v>137</v>
      </c>
      <c r="C28" s="168"/>
      <c r="D28" s="172">
        <v>6200</v>
      </c>
      <c r="E28" s="173">
        <v>0</v>
      </c>
      <c r="F28" s="173">
        <v>20</v>
      </c>
      <c r="G28" s="173">
        <v>0</v>
      </c>
      <c r="H28" s="173">
        <f t="shared" si="2"/>
        <v>20</v>
      </c>
      <c r="I28" s="175" t="s">
        <v>150</v>
      </c>
      <c r="J28" s="175" t="s">
        <v>145</v>
      </c>
      <c r="K28" s="193" t="s">
        <v>76</v>
      </c>
      <c r="L28" s="60" t="s">
        <v>104</v>
      </c>
      <c r="M28" s="86"/>
    </row>
    <row r="29" spans="1:13" s="87" customFormat="1" ht="84">
      <c r="A29" s="107"/>
      <c r="B29" s="167" t="s">
        <v>138</v>
      </c>
      <c r="C29" s="168"/>
      <c r="D29" s="172">
        <v>193800</v>
      </c>
      <c r="E29" s="173">
        <v>0</v>
      </c>
      <c r="F29" s="173">
        <v>10</v>
      </c>
      <c r="G29" s="173">
        <v>0</v>
      </c>
      <c r="H29" s="173">
        <f t="shared" si="2"/>
        <v>10</v>
      </c>
      <c r="I29" s="175" t="s">
        <v>152</v>
      </c>
      <c r="J29" s="175" t="s">
        <v>149</v>
      </c>
      <c r="K29" s="193" t="s">
        <v>73</v>
      </c>
      <c r="L29" s="60" t="s">
        <v>104</v>
      </c>
      <c r="M29" s="86"/>
    </row>
    <row r="30" spans="1:13" ht="63">
      <c r="A30" s="56">
        <v>15</v>
      </c>
      <c r="B30" s="81" t="s">
        <v>62</v>
      </c>
      <c r="C30" s="76"/>
      <c r="D30" s="76">
        <v>70000</v>
      </c>
      <c r="E30" s="149">
        <v>60</v>
      </c>
      <c r="F30" s="149">
        <v>4</v>
      </c>
      <c r="G30" s="149">
        <v>0</v>
      </c>
      <c r="H30" s="149">
        <f t="shared" si="2"/>
        <v>64</v>
      </c>
      <c r="I30" s="176" t="s">
        <v>153</v>
      </c>
      <c r="J30" s="176" t="s">
        <v>154</v>
      </c>
      <c r="K30" s="191" t="s">
        <v>84</v>
      </c>
      <c r="L30" s="60" t="s">
        <v>105</v>
      </c>
      <c r="M30" s="72"/>
    </row>
    <row r="31" spans="1:13" ht="63">
      <c r="A31" s="56">
        <v>16</v>
      </c>
      <c r="B31" s="77" t="s">
        <v>63</v>
      </c>
      <c r="C31" s="76"/>
      <c r="D31" s="76">
        <v>30000</v>
      </c>
      <c r="E31" s="149">
        <v>0</v>
      </c>
      <c r="F31" s="149">
        <v>40</v>
      </c>
      <c r="G31" s="149">
        <v>0</v>
      </c>
      <c r="H31" s="149">
        <f t="shared" si="2"/>
        <v>40</v>
      </c>
      <c r="I31" s="177" t="s">
        <v>150</v>
      </c>
      <c r="J31" s="177" t="s">
        <v>145</v>
      </c>
      <c r="K31" s="191" t="s">
        <v>86</v>
      </c>
      <c r="L31" s="60" t="s">
        <v>123</v>
      </c>
      <c r="M31" s="72"/>
    </row>
    <row r="32" spans="1:13" ht="21">
      <c r="A32" s="107">
        <v>17</v>
      </c>
      <c r="B32" s="81" t="s">
        <v>64</v>
      </c>
      <c r="C32" s="82"/>
      <c r="D32" s="82">
        <f>SUM(D33:D36)</f>
        <v>30000</v>
      </c>
      <c r="E32" s="179"/>
      <c r="F32" s="179"/>
      <c r="G32" s="180"/>
      <c r="H32" s="180">
        <f t="shared" si="1"/>
        <v>0</v>
      </c>
      <c r="I32" s="174"/>
      <c r="J32" s="174"/>
      <c r="K32" s="181"/>
      <c r="L32" s="148"/>
      <c r="M32" s="72"/>
    </row>
    <row r="33" spans="1:13" s="87" customFormat="1" ht="63">
      <c r="A33" s="107"/>
      <c r="B33" s="167" t="s">
        <v>139</v>
      </c>
      <c r="C33" s="168"/>
      <c r="D33" s="172">
        <v>5800</v>
      </c>
      <c r="E33" s="173">
        <v>80</v>
      </c>
      <c r="F33" s="173">
        <v>6</v>
      </c>
      <c r="G33" s="173">
        <v>0</v>
      </c>
      <c r="H33" s="173">
        <f t="shared" ref="H33:H37" si="3">SUM(E33:G33)</f>
        <v>86</v>
      </c>
      <c r="I33" s="183" t="s">
        <v>150</v>
      </c>
      <c r="J33" s="183" t="s">
        <v>145</v>
      </c>
      <c r="K33" s="193" t="s">
        <v>82</v>
      </c>
      <c r="L33" s="182" t="s">
        <v>128</v>
      </c>
      <c r="M33" s="86"/>
    </row>
    <row r="34" spans="1:13" s="87" customFormat="1" ht="63">
      <c r="A34" s="107"/>
      <c r="B34" s="167" t="s">
        <v>140</v>
      </c>
      <c r="C34" s="168"/>
      <c r="D34" s="172">
        <v>9700</v>
      </c>
      <c r="E34" s="173">
        <v>60</v>
      </c>
      <c r="F34" s="173">
        <v>6</v>
      </c>
      <c r="G34" s="173">
        <v>3</v>
      </c>
      <c r="H34" s="173">
        <f t="shared" si="3"/>
        <v>69</v>
      </c>
      <c r="I34" s="183" t="s">
        <v>150</v>
      </c>
      <c r="J34" s="183" t="s">
        <v>145</v>
      </c>
      <c r="K34" s="193" t="s">
        <v>78</v>
      </c>
      <c r="L34" s="182" t="s">
        <v>125</v>
      </c>
      <c r="M34" s="86"/>
    </row>
    <row r="35" spans="1:13" s="87" customFormat="1" ht="63">
      <c r="A35" s="107"/>
      <c r="B35" s="167" t="s">
        <v>141</v>
      </c>
      <c r="C35" s="168"/>
      <c r="D35" s="172">
        <v>4900</v>
      </c>
      <c r="E35" s="173">
        <v>20</v>
      </c>
      <c r="F35" s="173">
        <v>7</v>
      </c>
      <c r="G35" s="173">
        <v>0</v>
      </c>
      <c r="H35" s="173">
        <f t="shared" si="3"/>
        <v>27</v>
      </c>
      <c r="I35" s="183" t="s">
        <v>150</v>
      </c>
      <c r="J35" s="183" t="s">
        <v>145</v>
      </c>
      <c r="K35" s="193" t="s">
        <v>84</v>
      </c>
      <c r="L35" s="182" t="s">
        <v>126</v>
      </c>
      <c r="M35" s="86"/>
    </row>
    <row r="36" spans="1:13" s="87" customFormat="1" ht="63">
      <c r="A36" s="107"/>
      <c r="B36" s="167" t="s">
        <v>142</v>
      </c>
      <c r="C36" s="168"/>
      <c r="D36" s="172">
        <v>9600</v>
      </c>
      <c r="E36" s="173">
        <v>40</v>
      </c>
      <c r="F36" s="173">
        <v>6</v>
      </c>
      <c r="G36" s="173">
        <v>0</v>
      </c>
      <c r="H36" s="173">
        <f t="shared" si="3"/>
        <v>46</v>
      </c>
      <c r="I36" s="183" t="s">
        <v>150</v>
      </c>
      <c r="J36" s="183" t="s">
        <v>145</v>
      </c>
      <c r="K36" s="193" t="s">
        <v>87</v>
      </c>
      <c r="L36" s="182" t="s">
        <v>127</v>
      </c>
      <c r="M36" s="86"/>
    </row>
    <row r="37" spans="1:13" ht="63">
      <c r="A37" s="56">
        <v>18</v>
      </c>
      <c r="B37" s="77" t="s">
        <v>65</v>
      </c>
      <c r="C37" s="76"/>
      <c r="D37" s="76">
        <v>40000</v>
      </c>
      <c r="E37" s="149">
        <v>55</v>
      </c>
      <c r="F37" s="149">
        <v>5</v>
      </c>
      <c r="G37" s="149">
        <v>0</v>
      </c>
      <c r="H37" s="149">
        <f t="shared" si="3"/>
        <v>60</v>
      </c>
      <c r="I37" s="177" t="s">
        <v>150</v>
      </c>
      <c r="J37" s="177" t="s">
        <v>145</v>
      </c>
      <c r="K37" s="192" t="s">
        <v>78</v>
      </c>
      <c r="L37" s="60" t="s">
        <v>106</v>
      </c>
      <c r="M37" s="72"/>
    </row>
    <row r="38" spans="1:13" ht="21">
      <c r="A38" s="107">
        <v>19</v>
      </c>
      <c r="B38" s="81" t="s">
        <v>66</v>
      </c>
      <c r="C38" s="82"/>
      <c r="D38" s="82">
        <v>15000</v>
      </c>
      <c r="E38" s="179"/>
      <c r="F38" s="179"/>
      <c r="G38" s="180"/>
      <c r="H38" s="180">
        <f t="shared" si="1"/>
        <v>0</v>
      </c>
      <c r="I38" s="200"/>
      <c r="J38" s="200"/>
      <c r="K38" s="181"/>
      <c r="L38" s="60"/>
      <c r="M38" s="72"/>
    </row>
    <row r="39" spans="1:13" s="89" customFormat="1" ht="63">
      <c r="A39" s="107"/>
      <c r="B39" s="184" t="s">
        <v>39</v>
      </c>
      <c r="C39" s="168"/>
      <c r="D39" s="172">
        <v>15000</v>
      </c>
      <c r="E39" s="173">
        <v>44</v>
      </c>
      <c r="F39" s="173">
        <v>10</v>
      </c>
      <c r="G39" s="173">
        <v>0</v>
      </c>
      <c r="H39" s="173">
        <f t="shared" ref="H39" si="4">SUM(E39:G39)</f>
        <v>54</v>
      </c>
      <c r="I39" s="201" t="s">
        <v>150</v>
      </c>
      <c r="J39" s="201" t="s">
        <v>145</v>
      </c>
      <c r="K39" s="193" t="s">
        <v>80</v>
      </c>
      <c r="L39" s="159" t="s">
        <v>113</v>
      </c>
      <c r="M39" s="68"/>
    </row>
    <row r="40" spans="1:13" s="89" customFormat="1" ht="63">
      <c r="A40" s="107"/>
      <c r="B40" s="184" t="s">
        <v>40</v>
      </c>
      <c r="C40" s="168"/>
      <c r="D40" s="168">
        <v>0</v>
      </c>
      <c r="E40" s="169"/>
      <c r="F40" s="169"/>
      <c r="G40" s="170"/>
      <c r="H40" s="170">
        <f t="shared" si="1"/>
        <v>0</v>
      </c>
      <c r="I40" s="201" t="s">
        <v>150</v>
      </c>
      <c r="J40" s="201" t="s">
        <v>145</v>
      </c>
      <c r="K40" s="185"/>
      <c r="L40" s="159" t="s">
        <v>143</v>
      </c>
      <c r="M40" s="68"/>
    </row>
    <row r="41" spans="1:13" s="95" customFormat="1" ht="30" customHeight="1">
      <c r="A41" s="99" t="s">
        <v>19</v>
      </c>
      <c r="B41" s="100"/>
      <c r="C41" s="90">
        <f>SUM(C7:C9,C13,C14,C15,C16,C19,C20,C21,C22,C23,C24,C30,C31,C32,C37,C38)</f>
        <v>878900</v>
      </c>
      <c r="D41" s="90">
        <f>SUM(D14,D15,D16,D19,D20,D21,D22,D23,D24,D27,D30,D31,D32,D37,D38)</f>
        <v>889500</v>
      </c>
      <c r="E41" s="91"/>
      <c r="F41" s="91"/>
      <c r="G41" s="92"/>
      <c r="H41" s="92"/>
      <c r="I41" s="92"/>
      <c r="J41" s="92"/>
      <c r="K41" s="91"/>
      <c r="L41" s="93"/>
      <c r="M41" s="94"/>
    </row>
    <row r="42" spans="1:13" ht="21">
      <c r="B42" s="97" t="s">
        <v>24</v>
      </c>
    </row>
    <row r="43" spans="1:13" ht="21">
      <c r="B43" s="98" t="s">
        <v>28</v>
      </c>
    </row>
    <row r="44" spans="1:13" ht="21">
      <c r="B44" s="97" t="s">
        <v>25</v>
      </c>
    </row>
    <row r="45" spans="1:13" ht="21">
      <c r="B45" s="98" t="s">
        <v>29</v>
      </c>
    </row>
    <row r="46" spans="1:13" ht="21">
      <c r="B46" s="98" t="s">
        <v>26</v>
      </c>
    </row>
    <row r="47" spans="1:13" ht="21">
      <c r="B47" s="98" t="s">
        <v>30</v>
      </c>
    </row>
    <row r="48" spans="1:13" ht="21">
      <c r="B48" s="98" t="s">
        <v>31</v>
      </c>
    </row>
  </sheetData>
  <mergeCells count="17">
    <mergeCell ref="A1:M1"/>
    <mergeCell ref="A2:M2"/>
    <mergeCell ref="A3:M3"/>
    <mergeCell ref="A4:M4"/>
    <mergeCell ref="M5:M6"/>
    <mergeCell ref="C5:D5"/>
    <mergeCell ref="E5:H5"/>
    <mergeCell ref="A5:A6"/>
    <mergeCell ref="B5:B6"/>
    <mergeCell ref="I5:J5"/>
    <mergeCell ref="K5:K6"/>
    <mergeCell ref="A41:B41"/>
    <mergeCell ref="A16:A18"/>
    <mergeCell ref="A38:A40"/>
    <mergeCell ref="A32:A36"/>
    <mergeCell ref="A24:A26"/>
    <mergeCell ref="A27:A29"/>
  </mergeCells>
  <pageMargins left="0.43307086614173229" right="0.19685039370078741" top="0.59055118110236227" bottom="0.15748031496062992" header="0.31496062992125984" footer="0.31496062992125984"/>
  <pageSetup paperSize="9" scale="68" orientation="landscape" r:id="rId1"/>
  <rowBreaks count="3" manualBreakCount="3">
    <brk id="14" max="11" man="1"/>
    <brk id="23" max="16383" man="1"/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2"/>
  <sheetViews>
    <sheetView view="pageBreakPreview" topLeftCell="B1" zoomScale="90" zoomScaleNormal="100" zoomScaleSheetLayoutView="90" workbookViewId="0">
      <selection activeCell="I42" sqref="I42"/>
    </sheetView>
  </sheetViews>
  <sheetFormatPr defaultRowHeight="20.100000000000001" customHeight="1"/>
  <cols>
    <col min="1" max="1" width="5.125" style="96" customWidth="1"/>
    <col min="2" max="2" width="58" style="98" customWidth="1"/>
    <col min="3" max="3" width="9.25" style="51" bestFit="1" customWidth="1"/>
    <col min="4" max="4" width="10.125" style="51" bestFit="1" customWidth="1"/>
    <col min="5" max="5" width="7.5" style="51" customWidth="1"/>
    <col min="6" max="7" width="8" style="51" customWidth="1"/>
    <col min="8" max="8" width="6.625" style="51" customWidth="1"/>
    <col min="9" max="9" width="25.375" style="51" customWidth="1"/>
    <col min="10" max="10" width="25.875" style="51" customWidth="1"/>
    <col min="11" max="11" width="12.5" style="51" customWidth="1"/>
    <col min="12" max="12" width="20.125" style="51" customWidth="1"/>
    <col min="13" max="13" width="31.125" style="51" hidden="1" customWidth="1"/>
    <col min="14" max="16384" width="9" style="51"/>
  </cols>
  <sheetData>
    <row r="1" spans="1:13" ht="29.25" customHeight="1">
      <c r="A1" s="276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2" spans="1:13" ht="23.25" customHeight="1">
      <c r="A2" s="108" t="s">
        <v>27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24.75" customHeight="1">
      <c r="A3" s="108" t="s">
        <v>18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32.25" customHeight="1">
      <c r="A4" s="109" t="s">
        <v>17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32.25" customHeight="1">
      <c r="A5" s="202" t="s">
        <v>1</v>
      </c>
      <c r="B5" s="112" t="s">
        <v>2</v>
      </c>
      <c r="C5" s="112" t="s">
        <v>3</v>
      </c>
      <c r="D5" s="112"/>
      <c r="E5" s="112" t="s">
        <v>14</v>
      </c>
      <c r="F5" s="112"/>
      <c r="G5" s="112"/>
      <c r="H5" s="112"/>
      <c r="I5" s="112" t="s">
        <v>15</v>
      </c>
      <c r="J5" s="112"/>
      <c r="K5" s="115" t="s">
        <v>13</v>
      </c>
      <c r="L5" s="54" t="s">
        <v>23</v>
      </c>
      <c r="M5" s="203"/>
    </row>
    <row r="6" spans="1:13" ht="36.75" customHeight="1">
      <c r="A6" s="202"/>
      <c r="B6" s="112"/>
      <c r="C6" s="53" t="s">
        <v>4</v>
      </c>
      <c r="D6" s="53" t="s">
        <v>5</v>
      </c>
      <c r="E6" s="53" t="s">
        <v>6</v>
      </c>
      <c r="F6" s="53" t="s">
        <v>7</v>
      </c>
      <c r="G6" s="54" t="s">
        <v>8</v>
      </c>
      <c r="H6" s="53" t="s">
        <v>9</v>
      </c>
      <c r="I6" s="53" t="s">
        <v>10</v>
      </c>
      <c r="J6" s="53" t="s">
        <v>11</v>
      </c>
      <c r="K6" s="115"/>
      <c r="L6" s="54" t="s">
        <v>22</v>
      </c>
      <c r="M6" s="204"/>
    </row>
    <row r="7" spans="1:13" s="62" customFormat="1" ht="63">
      <c r="A7" s="56">
        <v>1</v>
      </c>
      <c r="B7" s="57" t="s">
        <v>69</v>
      </c>
      <c r="C7" s="205">
        <v>19000</v>
      </c>
      <c r="D7" s="206"/>
      <c r="E7" s="149">
        <v>100</v>
      </c>
      <c r="F7" s="149">
        <v>20</v>
      </c>
      <c r="G7" s="149">
        <v>0</v>
      </c>
      <c r="H7" s="150">
        <f t="shared" ref="H7:H14" si="0">SUM(E7:G7)</f>
        <v>120</v>
      </c>
      <c r="I7" s="194" t="s">
        <v>169</v>
      </c>
      <c r="J7" s="194" t="s">
        <v>145</v>
      </c>
      <c r="K7" s="186">
        <v>22678</v>
      </c>
      <c r="L7" s="207" t="s">
        <v>89</v>
      </c>
      <c r="M7" s="208"/>
    </row>
    <row r="8" spans="1:13" s="62" customFormat="1" ht="42">
      <c r="A8" s="56">
        <v>2</v>
      </c>
      <c r="B8" s="209" t="s">
        <v>35</v>
      </c>
      <c r="C8" s="205">
        <v>30000</v>
      </c>
      <c r="D8" s="206"/>
      <c r="E8" s="149">
        <v>190</v>
      </c>
      <c r="F8" s="149">
        <v>10</v>
      </c>
      <c r="G8" s="149">
        <v>0</v>
      </c>
      <c r="H8" s="150">
        <f t="shared" si="0"/>
        <v>200</v>
      </c>
      <c r="I8" s="194" t="s">
        <v>170</v>
      </c>
      <c r="J8" s="194" t="s">
        <v>171</v>
      </c>
      <c r="K8" s="186">
        <v>22616</v>
      </c>
      <c r="L8" s="207" t="s">
        <v>90</v>
      </c>
      <c r="M8" s="142"/>
    </row>
    <row r="9" spans="1:13" s="62" customFormat="1" ht="84">
      <c r="A9" s="56">
        <v>3</v>
      </c>
      <c r="B9" s="57" t="s">
        <v>70</v>
      </c>
      <c r="C9" s="205">
        <v>24000</v>
      </c>
      <c r="D9" s="210"/>
      <c r="E9" s="149">
        <v>80</v>
      </c>
      <c r="F9" s="149">
        <v>4</v>
      </c>
      <c r="G9" s="149">
        <v>0</v>
      </c>
      <c r="H9" s="150">
        <f t="shared" si="0"/>
        <v>84</v>
      </c>
      <c r="I9" s="194" t="s">
        <v>152</v>
      </c>
      <c r="J9" s="194" t="s">
        <v>149</v>
      </c>
      <c r="K9" s="186">
        <v>22737</v>
      </c>
      <c r="L9" s="207" t="s">
        <v>91</v>
      </c>
      <c r="M9" s="142"/>
    </row>
    <row r="10" spans="1:13" s="62" customFormat="1" ht="21">
      <c r="A10" s="104">
        <v>4</v>
      </c>
      <c r="B10" s="249" t="s">
        <v>36</v>
      </c>
      <c r="C10" s="250">
        <f>SUM(C11:C14)</f>
        <v>81500</v>
      </c>
      <c r="D10" s="63"/>
      <c r="E10" s="149"/>
      <c r="F10" s="149"/>
      <c r="G10" s="149"/>
      <c r="H10" s="150"/>
      <c r="I10" s="251"/>
      <c r="J10" s="251"/>
      <c r="K10" s="277"/>
      <c r="L10" s="251"/>
      <c r="M10" s="211"/>
    </row>
    <row r="11" spans="1:13" s="67" customFormat="1" ht="84">
      <c r="A11" s="105"/>
      <c r="B11" s="252" t="s">
        <v>155</v>
      </c>
      <c r="C11" s="253">
        <v>0</v>
      </c>
      <c r="D11" s="254"/>
      <c r="E11" s="151">
        <v>50</v>
      </c>
      <c r="F11" s="151">
        <v>3</v>
      </c>
      <c r="G11" s="151">
        <v>0</v>
      </c>
      <c r="H11" s="152">
        <f t="shared" si="0"/>
        <v>53</v>
      </c>
      <c r="I11" s="196" t="s">
        <v>152</v>
      </c>
      <c r="J11" s="196" t="s">
        <v>149</v>
      </c>
      <c r="K11" s="278">
        <v>22678</v>
      </c>
      <c r="L11" s="255" t="s">
        <v>92</v>
      </c>
      <c r="M11" s="212"/>
    </row>
    <row r="12" spans="1:13" s="67" customFormat="1" ht="84">
      <c r="A12" s="105"/>
      <c r="B12" s="252" t="s">
        <v>156</v>
      </c>
      <c r="C12" s="253">
        <v>18500</v>
      </c>
      <c r="D12" s="254"/>
      <c r="E12" s="151">
        <v>50</v>
      </c>
      <c r="F12" s="151">
        <v>3</v>
      </c>
      <c r="G12" s="151">
        <v>0</v>
      </c>
      <c r="H12" s="152">
        <f t="shared" si="0"/>
        <v>53</v>
      </c>
      <c r="I12" s="196" t="s">
        <v>152</v>
      </c>
      <c r="J12" s="196" t="s">
        <v>149</v>
      </c>
      <c r="K12" s="278">
        <v>22678</v>
      </c>
      <c r="L12" s="255" t="s">
        <v>92</v>
      </c>
      <c r="M12" s="213"/>
    </row>
    <row r="13" spans="1:13" s="67" customFormat="1" ht="84">
      <c r="A13" s="105"/>
      <c r="B13" s="252" t="s">
        <v>157</v>
      </c>
      <c r="C13" s="253">
        <v>31500</v>
      </c>
      <c r="D13" s="254"/>
      <c r="E13" s="151">
        <v>50</v>
      </c>
      <c r="F13" s="151">
        <v>3</v>
      </c>
      <c r="G13" s="151">
        <v>0</v>
      </c>
      <c r="H13" s="152">
        <f t="shared" si="0"/>
        <v>53</v>
      </c>
      <c r="I13" s="196" t="s">
        <v>152</v>
      </c>
      <c r="J13" s="196" t="s">
        <v>149</v>
      </c>
      <c r="K13" s="278">
        <v>22798</v>
      </c>
      <c r="L13" s="255" t="s">
        <v>92</v>
      </c>
      <c r="M13" s="213"/>
    </row>
    <row r="14" spans="1:13" s="67" customFormat="1" ht="84">
      <c r="A14" s="106"/>
      <c r="B14" s="252" t="s">
        <v>158</v>
      </c>
      <c r="C14" s="253">
        <v>31500</v>
      </c>
      <c r="D14" s="254"/>
      <c r="E14" s="151">
        <v>50</v>
      </c>
      <c r="F14" s="151">
        <v>3</v>
      </c>
      <c r="G14" s="151">
        <v>0</v>
      </c>
      <c r="H14" s="152">
        <f t="shared" si="0"/>
        <v>53</v>
      </c>
      <c r="I14" s="196" t="s">
        <v>152</v>
      </c>
      <c r="J14" s="196" t="s">
        <v>149</v>
      </c>
      <c r="K14" s="278">
        <v>22798</v>
      </c>
      <c r="L14" s="255" t="s">
        <v>92</v>
      </c>
      <c r="M14" s="214"/>
    </row>
    <row r="15" spans="1:13" s="62" customFormat="1" ht="63">
      <c r="A15" s="101">
        <v>5</v>
      </c>
      <c r="B15" s="226" t="s">
        <v>71</v>
      </c>
      <c r="C15" s="205">
        <f>SUM(C16:C18)</f>
        <v>141400</v>
      </c>
      <c r="D15" s="63"/>
      <c r="E15" s="149"/>
      <c r="F15" s="149"/>
      <c r="G15" s="149"/>
      <c r="H15" s="150"/>
      <c r="I15" s="251"/>
      <c r="J15" s="251"/>
      <c r="K15" s="186"/>
      <c r="L15" s="207"/>
      <c r="M15" s="216"/>
    </row>
    <row r="16" spans="1:13" s="67" customFormat="1" ht="84">
      <c r="A16" s="102"/>
      <c r="B16" s="256" t="s">
        <v>159</v>
      </c>
      <c r="C16" s="253">
        <v>12200</v>
      </c>
      <c r="D16" s="254"/>
      <c r="E16" s="151">
        <v>148</v>
      </c>
      <c r="F16" s="151">
        <v>18</v>
      </c>
      <c r="G16" s="151">
        <v>4</v>
      </c>
      <c r="H16" s="152">
        <f>SUM(E16:G16)</f>
        <v>170</v>
      </c>
      <c r="I16" s="196" t="s">
        <v>152</v>
      </c>
      <c r="J16" s="196" t="s">
        <v>149</v>
      </c>
      <c r="K16" s="278">
        <v>22798</v>
      </c>
      <c r="L16" s="255" t="s">
        <v>93</v>
      </c>
      <c r="M16" s="217"/>
    </row>
    <row r="17" spans="1:13" s="67" customFormat="1" ht="84">
      <c r="A17" s="102"/>
      <c r="B17" s="256" t="s">
        <v>160</v>
      </c>
      <c r="C17" s="253">
        <v>113000</v>
      </c>
      <c r="D17" s="254"/>
      <c r="E17" s="151">
        <v>148</v>
      </c>
      <c r="F17" s="151">
        <v>18</v>
      </c>
      <c r="G17" s="151">
        <v>4</v>
      </c>
      <c r="H17" s="152">
        <f>SUM(E17:G17)</f>
        <v>170</v>
      </c>
      <c r="I17" s="196" t="s">
        <v>152</v>
      </c>
      <c r="J17" s="196" t="s">
        <v>149</v>
      </c>
      <c r="K17" s="278">
        <v>22828</v>
      </c>
      <c r="L17" s="255" t="s">
        <v>93</v>
      </c>
      <c r="M17" s="213"/>
    </row>
    <row r="18" spans="1:13" s="67" customFormat="1" ht="84">
      <c r="A18" s="103"/>
      <c r="B18" s="256" t="s">
        <v>161</v>
      </c>
      <c r="C18" s="253">
        <v>16200</v>
      </c>
      <c r="D18" s="254"/>
      <c r="E18" s="151">
        <v>148</v>
      </c>
      <c r="F18" s="151">
        <v>18</v>
      </c>
      <c r="G18" s="151">
        <v>4</v>
      </c>
      <c r="H18" s="152">
        <f>SUM(E18:G18)</f>
        <v>170</v>
      </c>
      <c r="I18" s="196" t="s">
        <v>152</v>
      </c>
      <c r="J18" s="196" t="s">
        <v>149</v>
      </c>
      <c r="K18" s="278">
        <v>22859</v>
      </c>
      <c r="L18" s="255" t="s">
        <v>93</v>
      </c>
      <c r="M18" s="213"/>
    </row>
    <row r="19" spans="1:13" s="62" customFormat="1" ht="21">
      <c r="A19" s="218">
        <v>6</v>
      </c>
      <c r="B19" s="226" t="s">
        <v>38</v>
      </c>
      <c r="C19" s="257"/>
      <c r="D19" s="82">
        <f>SUM(D20:D21)</f>
        <v>204000</v>
      </c>
      <c r="E19" s="258"/>
      <c r="F19" s="258"/>
      <c r="G19" s="258"/>
      <c r="H19" s="258"/>
      <c r="I19" s="174"/>
      <c r="J19" s="174"/>
      <c r="K19" s="192"/>
      <c r="L19" s="207"/>
      <c r="M19" s="219"/>
    </row>
    <row r="20" spans="1:13" s="87" customFormat="1" ht="63">
      <c r="A20" s="220"/>
      <c r="B20" s="266" t="s">
        <v>39</v>
      </c>
      <c r="C20" s="259"/>
      <c r="D20" s="168">
        <v>200000</v>
      </c>
      <c r="E20" s="171">
        <v>480</v>
      </c>
      <c r="F20" s="171">
        <v>20</v>
      </c>
      <c r="G20" s="171">
        <v>320</v>
      </c>
      <c r="H20" s="171">
        <f>SUM(E20:G20)</f>
        <v>820</v>
      </c>
      <c r="I20" s="183" t="s">
        <v>150</v>
      </c>
      <c r="J20" s="183" t="s">
        <v>145</v>
      </c>
      <c r="K20" s="193" t="s">
        <v>74</v>
      </c>
      <c r="L20" s="255" t="s">
        <v>162</v>
      </c>
      <c r="M20" s="221"/>
    </row>
    <row r="21" spans="1:13" s="87" customFormat="1" ht="63">
      <c r="A21" s="222"/>
      <c r="B21" s="267" t="s">
        <v>40</v>
      </c>
      <c r="C21" s="260"/>
      <c r="D21" s="168">
        <v>4000</v>
      </c>
      <c r="E21" s="261">
        <v>45</v>
      </c>
      <c r="F21" s="261">
        <v>0</v>
      </c>
      <c r="G21" s="261">
        <v>0</v>
      </c>
      <c r="H21" s="261">
        <f>SUM(E21:G21)</f>
        <v>45</v>
      </c>
      <c r="I21" s="183" t="s">
        <v>150</v>
      </c>
      <c r="J21" s="183" t="s">
        <v>145</v>
      </c>
      <c r="K21" s="193" t="s">
        <v>74</v>
      </c>
      <c r="L21" s="255" t="s">
        <v>163</v>
      </c>
      <c r="M21" s="223"/>
    </row>
    <row r="22" spans="1:13" ht="21" customHeight="1">
      <c r="A22" s="218">
        <v>7</v>
      </c>
      <c r="B22" s="262" t="s">
        <v>41</v>
      </c>
      <c r="C22" s="263"/>
      <c r="D22" s="76">
        <f>SUM(D23:D24)</f>
        <v>18100</v>
      </c>
      <c r="E22" s="258"/>
      <c r="F22" s="258"/>
      <c r="G22" s="258"/>
      <c r="H22" s="258"/>
      <c r="I22" s="148"/>
      <c r="J22" s="148"/>
      <c r="K22" s="191"/>
      <c r="L22" s="251"/>
      <c r="M22" s="224"/>
    </row>
    <row r="23" spans="1:13" s="87" customFormat="1" ht="63">
      <c r="A23" s="220"/>
      <c r="B23" s="267" t="s">
        <v>39</v>
      </c>
      <c r="C23" s="260"/>
      <c r="D23" s="264">
        <v>13100</v>
      </c>
      <c r="E23" s="151">
        <v>350</v>
      </c>
      <c r="F23" s="151">
        <v>30</v>
      </c>
      <c r="G23" s="151">
        <v>0</v>
      </c>
      <c r="H23" s="151">
        <f t="shared" ref="H23" si="1">SUM(E23:G23)</f>
        <v>380</v>
      </c>
      <c r="I23" s="275" t="s">
        <v>150</v>
      </c>
      <c r="J23" s="275" t="s">
        <v>145</v>
      </c>
      <c r="K23" s="279" t="s">
        <v>75</v>
      </c>
      <c r="L23" s="196" t="s">
        <v>162</v>
      </c>
      <c r="M23" s="223"/>
    </row>
    <row r="24" spans="1:13" s="87" customFormat="1" ht="63">
      <c r="A24" s="222"/>
      <c r="B24" s="267" t="s">
        <v>40</v>
      </c>
      <c r="C24" s="260"/>
      <c r="D24" s="265">
        <v>5000</v>
      </c>
      <c r="E24" s="261">
        <v>45</v>
      </c>
      <c r="F24" s="261">
        <v>0</v>
      </c>
      <c r="G24" s="261">
        <v>0</v>
      </c>
      <c r="H24" s="261">
        <f>SUM(E24:G24)</f>
        <v>45</v>
      </c>
      <c r="I24" s="275" t="s">
        <v>150</v>
      </c>
      <c r="J24" s="275" t="s">
        <v>145</v>
      </c>
      <c r="K24" s="279" t="s">
        <v>75</v>
      </c>
      <c r="L24" s="196" t="s">
        <v>163</v>
      </c>
      <c r="M24" s="223"/>
    </row>
    <row r="25" spans="1:13" ht="66" customHeight="1">
      <c r="A25" s="225">
        <v>8</v>
      </c>
      <c r="B25" s="226" t="s">
        <v>42</v>
      </c>
      <c r="C25" s="227"/>
      <c r="D25" s="76">
        <v>64800</v>
      </c>
      <c r="E25" s="149">
        <v>30</v>
      </c>
      <c r="F25" s="149">
        <v>2</v>
      </c>
      <c r="G25" s="149">
        <v>0</v>
      </c>
      <c r="H25" s="149">
        <f t="shared" ref="H25:H29" si="2">SUM(E25:G25)</f>
        <v>32</v>
      </c>
      <c r="I25" s="177" t="s">
        <v>152</v>
      </c>
      <c r="J25" s="177" t="s">
        <v>149</v>
      </c>
      <c r="K25" s="191" t="s">
        <v>75</v>
      </c>
      <c r="L25" s="207" t="s">
        <v>92</v>
      </c>
      <c r="M25" s="228"/>
    </row>
    <row r="26" spans="1:13" ht="42">
      <c r="A26" s="229">
        <v>9</v>
      </c>
      <c r="B26" s="215" t="s">
        <v>43</v>
      </c>
      <c r="C26" s="230"/>
      <c r="D26" s="76">
        <v>30000</v>
      </c>
      <c r="E26" s="149">
        <v>60</v>
      </c>
      <c r="F26" s="149">
        <v>8</v>
      </c>
      <c r="G26" s="149">
        <v>38</v>
      </c>
      <c r="H26" s="149">
        <f t="shared" si="2"/>
        <v>106</v>
      </c>
      <c r="I26" s="177" t="s">
        <v>170</v>
      </c>
      <c r="J26" s="177" t="s">
        <v>171</v>
      </c>
      <c r="K26" s="191" t="s">
        <v>76</v>
      </c>
      <c r="L26" s="207" t="s">
        <v>107</v>
      </c>
      <c r="M26" s="142"/>
    </row>
    <row r="27" spans="1:13" ht="63">
      <c r="A27" s="225">
        <v>10</v>
      </c>
      <c r="B27" s="231" t="s">
        <v>44</v>
      </c>
      <c r="C27" s="232"/>
      <c r="D27" s="76">
        <v>28000</v>
      </c>
      <c r="E27" s="149">
        <v>70</v>
      </c>
      <c r="F27" s="149">
        <v>7</v>
      </c>
      <c r="G27" s="149">
        <v>2</v>
      </c>
      <c r="H27" s="149">
        <f t="shared" si="2"/>
        <v>79</v>
      </c>
      <c r="I27" s="177" t="s">
        <v>150</v>
      </c>
      <c r="J27" s="177" t="s">
        <v>145</v>
      </c>
      <c r="K27" s="191" t="s">
        <v>77</v>
      </c>
      <c r="L27" s="207" t="s">
        <v>92</v>
      </c>
      <c r="M27" s="216"/>
    </row>
    <row r="28" spans="1:13" ht="63">
      <c r="A28" s="229">
        <v>11</v>
      </c>
      <c r="B28" s="233" t="s">
        <v>45</v>
      </c>
      <c r="C28" s="142"/>
      <c r="D28" s="76">
        <v>30000</v>
      </c>
      <c r="E28" s="149">
        <v>120</v>
      </c>
      <c r="F28" s="149">
        <v>15</v>
      </c>
      <c r="G28" s="149">
        <v>0</v>
      </c>
      <c r="H28" s="149">
        <f t="shared" si="2"/>
        <v>135</v>
      </c>
      <c r="I28" s="177" t="s">
        <v>150</v>
      </c>
      <c r="J28" s="177" t="s">
        <v>145</v>
      </c>
      <c r="K28" s="191" t="s">
        <v>78</v>
      </c>
      <c r="L28" s="207" t="s">
        <v>108</v>
      </c>
      <c r="M28" s="234"/>
    </row>
    <row r="29" spans="1:13" ht="66.75" customHeight="1">
      <c r="A29" s="225">
        <v>12</v>
      </c>
      <c r="B29" s="235" t="s">
        <v>46</v>
      </c>
      <c r="C29" s="142"/>
      <c r="D29" s="82">
        <v>100000</v>
      </c>
      <c r="E29" s="158">
        <v>76</v>
      </c>
      <c r="F29" s="158">
        <v>4</v>
      </c>
      <c r="G29" s="158">
        <v>0</v>
      </c>
      <c r="H29" s="158">
        <f t="shared" si="2"/>
        <v>80</v>
      </c>
      <c r="I29" s="198" t="s">
        <v>152</v>
      </c>
      <c r="J29" s="198" t="s">
        <v>149</v>
      </c>
      <c r="K29" s="192" t="s">
        <v>74</v>
      </c>
      <c r="L29" s="207" t="s">
        <v>91</v>
      </c>
      <c r="M29" s="234"/>
    </row>
    <row r="30" spans="1:13" ht="63">
      <c r="A30" s="236">
        <v>13</v>
      </c>
      <c r="B30" s="237" t="s">
        <v>47</v>
      </c>
      <c r="C30" s="142"/>
      <c r="D30" s="76">
        <v>109700</v>
      </c>
      <c r="E30" s="268"/>
      <c r="F30" s="268"/>
      <c r="G30" s="268">
        <v>250</v>
      </c>
      <c r="H30" s="268">
        <f>SUM(G30)</f>
        <v>250</v>
      </c>
      <c r="I30" s="176" t="s">
        <v>172</v>
      </c>
      <c r="J30" s="176" t="s">
        <v>173</v>
      </c>
      <c r="K30" s="191" t="s">
        <v>79</v>
      </c>
      <c r="L30" s="207" t="s">
        <v>104</v>
      </c>
      <c r="M30" s="238"/>
    </row>
    <row r="31" spans="1:13" ht="21">
      <c r="A31" s="218">
        <v>14</v>
      </c>
      <c r="B31" s="231" t="s">
        <v>48</v>
      </c>
      <c r="C31" s="232"/>
      <c r="D31" s="78">
        <f>SUM(D32:D36)</f>
        <v>40000</v>
      </c>
      <c r="E31" s="157"/>
      <c r="F31" s="157"/>
      <c r="G31" s="157"/>
      <c r="H31" s="157"/>
      <c r="I31" s="178"/>
      <c r="J31" s="178"/>
      <c r="K31" s="88"/>
      <c r="L31" s="248"/>
      <c r="M31" s="216"/>
    </row>
    <row r="32" spans="1:13" s="87" customFormat="1" ht="63">
      <c r="A32" s="220"/>
      <c r="B32" s="269" t="s">
        <v>164</v>
      </c>
      <c r="C32" s="223"/>
      <c r="D32" s="168">
        <v>6900</v>
      </c>
      <c r="E32" s="270">
        <v>20</v>
      </c>
      <c r="F32" s="270">
        <v>17</v>
      </c>
      <c r="G32" s="270">
        <v>2</v>
      </c>
      <c r="H32" s="270">
        <f>SUM(E32:G32)</f>
        <v>39</v>
      </c>
      <c r="I32" s="183" t="s">
        <v>151</v>
      </c>
      <c r="J32" s="183" t="s">
        <v>145</v>
      </c>
      <c r="K32" s="280" t="s">
        <v>80</v>
      </c>
      <c r="L32" s="255" t="s">
        <v>109</v>
      </c>
      <c r="M32" s="239"/>
    </row>
    <row r="33" spans="1:13" s="87" customFormat="1" ht="63">
      <c r="A33" s="220"/>
      <c r="B33" s="269" t="s">
        <v>165</v>
      </c>
      <c r="C33" s="223"/>
      <c r="D33" s="168">
        <v>6900</v>
      </c>
      <c r="E33" s="270">
        <v>20</v>
      </c>
      <c r="F33" s="270">
        <v>17</v>
      </c>
      <c r="G33" s="270">
        <v>2</v>
      </c>
      <c r="H33" s="270">
        <f t="shared" ref="H33:H36" si="3">SUM(E33:G33)</f>
        <v>39</v>
      </c>
      <c r="I33" s="183" t="s">
        <v>151</v>
      </c>
      <c r="J33" s="183" t="s">
        <v>145</v>
      </c>
      <c r="K33" s="280" t="s">
        <v>77</v>
      </c>
      <c r="L33" s="255" t="s">
        <v>109</v>
      </c>
      <c r="M33" s="239"/>
    </row>
    <row r="34" spans="1:13" s="87" customFormat="1" ht="63">
      <c r="A34" s="220"/>
      <c r="B34" s="269" t="s">
        <v>166</v>
      </c>
      <c r="C34" s="223"/>
      <c r="D34" s="168">
        <v>6900</v>
      </c>
      <c r="E34" s="270">
        <v>20</v>
      </c>
      <c r="F34" s="270">
        <v>17</v>
      </c>
      <c r="G34" s="270">
        <v>2</v>
      </c>
      <c r="H34" s="270">
        <f t="shared" si="3"/>
        <v>39</v>
      </c>
      <c r="I34" s="183" t="s">
        <v>151</v>
      </c>
      <c r="J34" s="183" t="s">
        <v>145</v>
      </c>
      <c r="K34" s="280" t="s">
        <v>81</v>
      </c>
      <c r="L34" s="255" t="s">
        <v>109</v>
      </c>
      <c r="M34" s="239"/>
    </row>
    <row r="35" spans="1:13" s="87" customFormat="1" ht="63">
      <c r="A35" s="220"/>
      <c r="B35" s="269" t="s">
        <v>167</v>
      </c>
      <c r="C35" s="223"/>
      <c r="D35" s="168">
        <v>6900</v>
      </c>
      <c r="E35" s="270">
        <v>20</v>
      </c>
      <c r="F35" s="270">
        <v>17</v>
      </c>
      <c r="G35" s="270">
        <v>2</v>
      </c>
      <c r="H35" s="270">
        <f t="shared" si="3"/>
        <v>39</v>
      </c>
      <c r="I35" s="183" t="s">
        <v>151</v>
      </c>
      <c r="J35" s="183" t="s">
        <v>145</v>
      </c>
      <c r="K35" s="280" t="s">
        <v>76</v>
      </c>
      <c r="L35" s="255" t="s">
        <v>109</v>
      </c>
      <c r="M35" s="239"/>
    </row>
    <row r="36" spans="1:13" s="87" customFormat="1" ht="63">
      <c r="A36" s="222"/>
      <c r="B36" s="271" t="s">
        <v>168</v>
      </c>
      <c r="C36" s="223"/>
      <c r="D36" s="168">
        <v>12400</v>
      </c>
      <c r="E36" s="270">
        <v>20</v>
      </c>
      <c r="F36" s="270">
        <v>17</v>
      </c>
      <c r="G36" s="270">
        <v>2</v>
      </c>
      <c r="H36" s="270">
        <f t="shared" si="3"/>
        <v>39</v>
      </c>
      <c r="I36" s="183" t="s">
        <v>151</v>
      </c>
      <c r="J36" s="183" t="s">
        <v>145</v>
      </c>
      <c r="K36" s="280" t="s">
        <v>75</v>
      </c>
      <c r="L36" s="255" t="s">
        <v>109</v>
      </c>
      <c r="M36" s="239"/>
    </row>
    <row r="37" spans="1:13" ht="63">
      <c r="A37" s="225">
        <v>15</v>
      </c>
      <c r="B37" s="240" t="s">
        <v>49</v>
      </c>
      <c r="C37" s="142"/>
      <c r="D37" s="82">
        <v>20000</v>
      </c>
      <c r="E37" s="158">
        <v>100</v>
      </c>
      <c r="F37" s="158">
        <v>6</v>
      </c>
      <c r="G37" s="158">
        <v>0</v>
      </c>
      <c r="H37" s="158">
        <f t="shared" ref="H37:H41" si="4">SUM(E37:G37)</f>
        <v>106</v>
      </c>
      <c r="I37" s="198" t="s">
        <v>150</v>
      </c>
      <c r="J37" s="198" t="s">
        <v>145</v>
      </c>
      <c r="K37" s="192" t="s">
        <v>82</v>
      </c>
      <c r="L37" s="207" t="s">
        <v>109</v>
      </c>
      <c r="M37" s="219"/>
    </row>
    <row r="38" spans="1:13" ht="63">
      <c r="A38" s="225">
        <v>16</v>
      </c>
      <c r="B38" s="240" t="s">
        <v>50</v>
      </c>
      <c r="C38" s="142"/>
      <c r="D38" s="76">
        <v>30000</v>
      </c>
      <c r="E38" s="149">
        <v>40</v>
      </c>
      <c r="F38" s="149">
        <v>3</v>
      </c>
      <c r="G38" s="149">
        <v>2</v>
      </c>
      <c r="H38" s="149">
        <f t="shared" si="4"/>
        <v>45</v>
      </c>
      <c r="I38" s="177" t="s">
        <v>150</v>
      </c>
      <c r="J38" s="177" t="s">
        <v>145</v>
      </c>
      <c r="K38" s="191" t="s">
        <v>82</v>
      </c>
      <c r="L38" s="207" t="s">
        <v>110</v>
      </c>
      <c r="M38" s="241"/>
    </row>
    <row r="39" spans="1:13" ht="66.75" customHeight="1">
      <c r="A39" s="225">
        <v>17</v>
      </c>
      <c r="B39" s="242" t="s">
        <v>51</v>
      </c>
      <c r="C39" s="142"/>
      <c r="D39" s="76">
        <v>42300</v>
      </c>
      <c r="E39" s="149">
        <v>0</v>
      </c>
      <c r="F39" s="149">
        <v>2</v>
      </c>
      <c r="G39" s="149">
        <v>0</v>
      </c>
      <c r="H39" s="149">
        <f t="shared" si="4"/>
        <v>2</v>
      </c>
      <c r="I39" s="177" t="s">
        <v>152</v>
      </c>
      <c r="J39" s="177" t="s">
        <v>149</v>
      </c>
      <c r="K39" s="191" t="s">
        <v>83</v>
      </c>
      <c r="L39" s="207" t="s">
        <v>110</v>
      </c>
      <c r="M39" s="216"/>
    </row>
    <row r="40" spans="1:13" ht="63">
      <c r="A40" s="225">
        <v>18</v>
      </c>
      <c r="B40" s="226" t="s">
        <v>52</v>
      </c>
      <c r="C40" s="142"/>
      <c r="D40" s="82">
        <v>300000</v>
      </c>
      <c r="E40" s="158">
        <v>0</v>
      </c>
      <c r="F40" s="158">
        <v>94</v>
      </c>
      <c r="G40" s="158">
        <v>2</v>
      </c>
      <c r="H40" s="158">
        <f t="shared" si="4"/>
        <v>96</v>
      </c>
      <c r="I40" s="198" t="s">
        <v>150</v>
      </c>
      <c r="J40" s="198" t="s">
        <v>145</v>
      </c>
      <c r="K40" s="192" t="s">
        <v>84</v>
      </c>
      <c r="L40" s="207" t="s">
        <v>111</v>
      </c>
      <c r="M40" s="243"/>
    </row>
    <row r="41" spans="1:13" ht="42">
      <c r="A41" s="225">
        <v>19</v>
      </c>
      <c r="B41" s="226" t="s">
        <v>53</v>
      </c>
      <c r="C41" s="142"/>
      <c r="D41" s="76">
        <v>30000</v>
      </c>
      <c r="E41" s="149">
        <v>150</v>
      </c>
      <c r="F41" s="149">
        <v>30</v>
      </c>
      <c r="G41" s="149">
        <v>50</v>
      </c>
      <c r="H41" s="149">
        <f t="shared" si="4"/>
        <v>230</v>
      </c>
      <c r="I41" s="177" t="s">
        <v>170</v>
      </c>
      <c r="J41" s="177" t="s">
        <v>171</v>
      </c>
      <c r="K41" s="191" t="s">
        <v>81</v>
      </c>
      <c r="L41" s="207" t="s">
        <v>112</v>
      </c>
      <c r="M41" s="243"/>
    </row>
    <row r="42" spans="1:13" ht="21">
      <c r="A42" s="218">
        <v>20</v>
      </c>
      <c r="B42" s="81" t="s">
        <v>66</v>
      </c>
      <c r="C42" s="142"/>
      <c r="D42" s="272">
        <f>SUM(D43:D44)</f>
        <v>14000</v>
      </c>
      <c r="E42" s="158"/>
      <c r="F42" s="158"/>
      <c r="G42" s="158"/>
      <c r="H42" s="158"/>
      <c r="I42" s="273"/>
      <c r="J42" s="200"/>
      <c r="K42" s="192"/>
      <c r="L42" s="207"/>
      <c r="M42" s="243"/>
    </row>
    <row r="43" spans="1:13" s="87" customFormat="1" ht="63">
      <c r="A43" s="220"/>
      <c r="B43" s="184" t="s">
        <v>39</v>
      </c>
      <c r="C43" s="223"/>
      <c r="D43" s="274">
        <v>0</v>
      </c>
      <c r="E43" s="151"/>
      <c r="F43" s="151"/>
      <c r="G43" s="151"/>
      <c r="H43" s="151"/>
      <c r="I43" s="273" t="s">
        <v>150</v>
      </c>
      <c r="J43" s="273" t="s">
        <v>145</v>
      </c>
      <c r="K43" s="280" t="s">
        <v>76</v>
      </c>
      <c r="L43" s="182" t="s">
        <v>113</v>
      </c>
      <c r="M43" s="244"/>
    </row>
    <row r="44" spans="1:13" s="87" customFormat="1" ht="63">
      <c r="A44" s="222"/>
      <c r="B44" s="184" t="s">
        <v>40</v>
      </c>
      <c r="C44" s="223"/>
      <c r="D44" s="274">
        <v>14000</v>
      </c>
      <c r="E44" s="171">
        <v>27</v>
      </c>
      <c r="F44" s="171">
        <v>10</v>
      </c>
      <c r="G44" s="171">
        <v>0</v>
      </c>
      <c r="H44" s="171">
        <f t="shared" ref="H44" si="5">SUM(E44:G44)</f>
        <v>37</v>
      </c>
      <c r="I44" s="273" t="s">
        <v>150</v>
      </c>
      <c r="J44" s="273" t="s">
        <v>145</v>
      </c>
      <c r="K44" s="280" t="s">
        <v>76</v>
      </c>
      <c r="L44" s="182" t="s">
        <v>113</v>
      </c>
      <c r="M44" s="244"/>
    </row>
    <row r="45" spans="1:13" ht="30" customHeight="1">
      <c r="A45" s="245"/>
      <c r="B45" s="246" t="s">
        <v>19</v>
      </c>
      <c r="C45" s="90">
        <f>SUM(C42,C7:C10,C15,C19,C22,C25,C26,C27,C28,C29,C30,C31,C37,C38,C39,C40,C41)</f>
        <v>295900</v>
      </c>
      <c r="D45" s="90">
        <f>SUM(D42,D7:D10,D15,D19,D22,D25,D26,D27,D28,D29,D30,D31,D37,D38,D39,D40,D41)</f>
        <v>1060900</v>
      </c>
      <c r="E45" s="92"/>
      <c r="F45" s="92"/>
      <c r="G45" s="92"/>
      <c r="H45" s="92"/>
      <c r="I45" s="92"/>
      <c r="J45" s="92"/>
      <c r="K45" s="92"/>
      <c r="L45" s="247"/>
      <c r="M45" s="142"/>
    </row>
    <row r="46" spans="1:13" ht="21">
      <c r="B46" s="97" t="s">
        <v>24</v>
      </c>
      <c r="C46" s="62"/>
      <c r="D46" s="62"/>
      <c r="E46" s="62"/>
    </row>
    <row r="47" spans="1:13" ht="21">
      <c r="B47" s="98" t="s">
        <v>28</v>
      </c>
      <c r="C47" s="62"/>
      <c r="D47" s="62"/>
      <c r="E47" s="62"/>
    </row>
    <row r="48" spans="1:13" ht="21">
      <c r="B48" s="97" t="s">
        <v>25</v>
      </c>
      <c r="C48" s="62"/>
      <c r="D48" s="62"/>
      <c r="E48" s="62"/>
    </row>
    <row r="49" spans="2:5" ht="21">
      <c r="B49" s="98" t="s">
        <v>29</v>
      </c>
      <c r="C49" s="62"/>
      <c r="D49" s="62"/>
      <c r="E49" s="62"/>
    </row>
    <row r="50" spans="2:5" ht="21">
      <c r="B50" s="98" t="s">
        <v>26</v>
      </c>
      <c r="C50" s="62"/>
      <c r="D50" s="62"/>
      <c r="E50" s="62"/>
    </row>
    <row r="51" spans="2:5" ht="21">
      <c r="B51" s="98" t="s">
        <v>30</v>
      </c>
      <c r="C51" s="62"/>
      <c r="D51" s="62"/>
    </row>
    <row r="52" spans="2:5" ht="21">
      <c r="B52" s="98" t="s">
        <v>31</v>
      </c>
      <c r="C52" s="62"/>
      <c r="D52" s="62"/>
    </row>
  </sheetData>
  <mergeCells count="17"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  <mergeCell ref="M5:M6"/>
    <mergeCell ref="A42:A44"/>
    <mergeCell ref="A19:A21"/>
    <mergeCell ref="A31:A36"/>
    <mergeCell ref="A10:A14"/>
    <mergeCell ref="A15:A18"/>
    <mergeCell ref="A22:A24"/>
  </mergeCells>
  <pageMargins left="0.39370078740157483" right="0.23622047244094491" top="0.43307086614173229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9"/>
  <sheetViews>
    <sheetView zoomScale="90" zoomScaleNormal="90" workbookViewId="0">
      <selection activeCell="B7" sqref="B7"/>
    </sheetView>
  </sheetViews>
  <sheetFormatPr defaultRowHeight="20.100000000000001" customHeight="1"/>
  <cols>
    <col min="1" max="1" width="5.125" style="13" customWidth="1"/>
    <col min="2" max="2" width="50.375" style="1" customWidth="1"/>
    <col min="3" max="4" width="8.375" style="1" customWidth="1"/>
    <col min="5" max="6" width="8.125" style="1" customWidth="1"/>
    <col min="7" max="7" width="8.375" style="1" customWidth="1"/>
    <col min="8" max="8" width="7.25" style="1" customWidth="1"/>
    <col min="9" max="10" width="24.625" style="1" customWidth="1"/>
    <col min="11" max="11" width="12.5" style="1" customWidth="1"/>
    <col min="12" max="12" width="18.625" style="1" customWidth="1"/>
    <col min="13" max="13" width="23" style="1" hidden="1" customWidth="1"/>
    <col min="14" max="16384" width="9" style="1"/>
  </cols>
  <sheetData>
    <row r="1" spans="1:13" ht="29.25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25.5" customHeight="1">
      <c r="A2" s="117" t="s">
        <v>27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29.25">
      <c r="A3" s="117" t="s">
        <v>18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29.25">
      <c r="A4" s="117" t="s">
        <v>16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32.25" customHeight="1">
      <c r="A5" s="118" t="s">
        <v>1</v>
      </c>
      <c r="B5" s="118" t="s">
        <v>2</v>
      </c>
      <c r="C5" s="118" t="s">
        <v>3</v>
      </c>
      <c r="D5" s="118"/>
      <c r="E5" s="118" t="s">
        <v>14</v>
      </c>
      <c r="F5" s="118"/>
      <c r="G5" s="118"/>
      <c r="H5" s="118"/>
      <c r="I5" s="118" t="s">
        <v>15</v>
      </c>
      <c r="J5" s="118"/>
      <c r="K5" s="119" t="s">
        <v>13</v>
      </c>
      <c r="L5" s="32" t="s">
        <v>23</v>
      </c>
      <c r="M5" s="116" t="s">
        <v>12</v>
      </c>
    </row>
    <row r="6" spans="1:13" ht="36.75" customHeight="1">
      <c r="A6" s="118"/>
      <c r="B6" s="118"/>
      <c r="C6" s="27" t="s">
        <v>4</v>
      </c>
      <c r="D6" s="27" t="s">
        <v>5</v>
      </c>
      <c r="E6" s="27" t="s">
        <v>6</v>
      </c>
      <c r="F6" s="27" t="s">
        <v>7</v>
      </c>
      <c r="G6" s="34" t="s">
        <v>8</v>
      </c>
      <c r="H6" s="27" t="s">
        <v>9</v>
      </c>
      <c r="I6" s="27" t="s">
        <v>10</v>
      </c>
      <c r="J6" s="27" t="s">
        <v>11</v>
      </c>
      <c r="K6" s="120"/>
      <c r="L6" s="33" t="s">
        <v>22</v>
      </c>
      <c r="M6" s="116"/>
    </row>
    <row r="7" spans="1:13" s="44" customFormat="1" ht="93">
      <c r="A7" s="36">
        <v>1</v>
      </c>
      <c r="B7" s="37" t="s">
        <v>32</v>
      </c>
      <c r="C7" s="38">
        <v>54000</v>
      </c>
      <c r="D7" s="39"/>
      <c r="E7" s="40">
        <v>40</v>
      </c>
      <c r="F7" s="40">
        <v>25</v>
      </c>
      <c r="G7" s="40">
        <v>0</v>
      </c>
      <c r="H7" s="41">
        <f>SUM(E7:G7)</f>
        <v>65</v>
      </c>
      <c r="I7" s="281" t="s">
        <v>170</v>
      </c>
      <c r="J7" s="281" t="s">
        <v>174</v>
      </c>
      <c r="K7" s="282" t="s">
        <v>72</v>
      </c>
      <c r="L7" s="42" t="s">
        <v>88</v>
      </c>
      <c r="M7" s="43"/>
    </row>
    <row r="8" spans="1:13" ht="30" customHeight="1">
      <c r="A8" s="26"/>
      <c r="B8" s="27" t="s">
        <v>19</v>
      </c>
      <c r="C8" s="28">
        <f>C7</f>
        <v>54000</v>
      </c>
      <c r="D8" s="28">
        <f>D7</f>
        <v>0</v>
      </c>
      <c r="E8" s="29"/>
      <c r="F8" s="29"/>
      <c r="G8" s="29"/>
      <c r="H8" s="29"/>
      <c r="I8" s="29"/>
      <c r="J8" s="29"/>
      <c r="K8" s="29"/>
      <c r="L8" s="29"/>
      <c r="M8" s="2"/>
    </row>
    <row r="9" spans="1:13" ht="20.100000000000001" customHeight="1">
      <c r="A9" s="1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20.100000000000001" customHeight="1">
      <c r="A10" s="12"/>
      <c r="B10" s="5"/>
      <c r="C10" s="5"/>
      <c r="D10" s="5"/>
      <c r="E10" s="3"/>
      <c r="F10" s="3"/>
      <c r="G10" s="3"/>
      <c r="H10" s="3"/>
      <c r="I10" s="3"/>
      <c r="J10" s="3"/>
      <c r="K10" s="3"/>
      <c r="L10" s="3"/>
      <c r="M10" s="3"/>
    </row>
    <row r="11" spans="1:13" ht="23.25">
      <c r="A11" s="12"/>
      <c r="B11" s="8" t="s">
        <v>24</v>
      </c>
      <c r="C11" s="7"/>
      <c r="D11" s="7"/>
      <c r="E11" s="3"/>
      <c r="F11" s="3"/>
      <c r="G11" s="3"/>
      <c r="H11" s="3"/>
      <c r="I11" s="3"/>
      <c r="J11" s="3"/>
      <c r="K11" s="3"/>
      <c r="L11" s="3"/>
      <c r="M11" s="3"/>
    </row>
    <row r="12" spans="1:13" ht="23.25">
      <c r="A12" s="12"/>
      <c r="B12" s="6" t="s">
        <v>28</v>
      </c>
      <c r="C12" s="7"/>
      <c r="D12" s="7"/>
      <c r="E12" s="3"/>
      <c r="F12" s="3"/>
      <c r="G12" s="3"/>
      <c r="H12" s="3"/>
      <c r="I12" s="3"/>
      <c r="J12" s="3"/>
      <c r="K12" s="3"/>
      <c r="L12" s="3"/>
      <c r="M12" s="3"/>
    </row>
    <row r="13" spans="1:13" ht="23.25">
      <c r="A13" s="12"/>
      <c r="B13" s="8" t="s">
        <v>25</v>
      </c>
      <c r="C13" s="7"/>
      <c r="D13" s="7"/>
      <c r="E13" s="3"/>
      <c r="F13" s="3"/>
      <c r="G13" s="3"/>
      <c r="H13" s="3"/>
      <c r="I13" s="3"/>
      <c r="J13" s="3"/>
      <c r="K13" s="3"/>
      <c r="L13" s="3"/>
      <c r="M13" s="3"/>
    </row>
    <row r="14" spans="1:13" ht="23.25">
      <c r="A14" s="12"/>
      <c r="B14" s="6" t="s">
        <v>29</v>
      </c>
      <c r="C14" s="7"/>
      <c r="D14" s="7"/>
      <c r="E14" s="3"/>
      <c r="F14" s="3"/>
      <c r="G14" s="3"/>
      <c r="H14" s="3"/>
      <c r="I14" s="3"/>
      <c r="J14" s="3"/>
      <c r="K14" s="3"/>
      <c r="L14" s="3"/>
      <c r="M14" s="3"/>
    </row>
    <row r="15" spans="1:13" ht="23.25">
      <c r="A15" s="12"/>
      <c r="B15" s="6" t="s">
        <v>26</v>
      </c>
      <c r="C15" s="7"/>
      <c r="D15" s="7"/>
      <c r="E15" s="3"/>
      <c r="F15" s="3"/>
      <c r="G15" s="3"/>
      <c r="H15" s="3"/>
      <c r="I15" s="3"/>
      <c r="J15" s="3"/>
      <c r="K15" s="3"/>
      <c r="L15" s="3"/>
      <c r="M15" s="3"/>
    </row>
    <row r="16" spans="1:13" ht="23.25">
      <c r="A16" s="12"/>
      <c r="B16" s="6" t="s">
        <v>30</v>
      </c>
      <c r="C16" s="7"/>
      <c r="D16" s="7"/>
      <c r="E16" s="3"/>
      <c r="F16" s="3"/>
      <c r="G16" s="3"/>
      <c r="H16" s="3"/>
      <c r="I16" s="3"/>
      <c r="J16" s="3"/>
      <c r="K16" s="3"/>
      <c r="L16" s="3"/>
      <c r="M16" s="3"/>
    </row>
    <row r="17" spans="1:13" ht="23.25">
      <c r="A17" s="12"/>
      <c r="B17" s="6" t="s">
        <v>31</v>
      </c>
      <c r="C17" s="7"/>
      <c r="D17" s="7"/>
      <c r="E17" s="3"/>
      <c r="F17" s="3"/>
      <c r="G17" s="3"/>
      <c r="H17" s="3"/>
      <c r="I17" s="3"/>
      <c r="J17" s="3"/>
      <c r="K17" s="3"/>
      <c r="L17" s="3"/>
      <c r="M17" s="3"/>
    </row>
    <row r="18" spans="1:13" ht="20.100000000000001" customHeight="1">
      <c r="A18" s="1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20.100000000000001" customHeight="1">
      <c r="A19" s="1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</sheetData>
  <mergeCells count="11"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51181102362204722" right="0.19685039370078741" top="0.6692913385826772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tabSelected="1" view="pageBreakPreview" zoomScale="80" zoomScaleNormal="100" zoomScaleSheetLayoutView="80" workbookViewId="0">
      <selection activeCell="K16" sqref="K16"/>
    </sheetView>
  </sheetViews>
  <sheetFormatPr defaultRowHeight="48.75" customHeight="1"/>
  <cols>
    <col min="1" max="1" width="5.125" style="9" customWidth="1"/>
    <col min="2" max="2" width="44.25" style="9" customWidth="1"/>
    <col min="3" max="4" width="9.125" style="9" customWidth="1"/>
    <col min="5" max="6" width="7.875" style="9" customWidth="1"/>
    <col min="7" max="7" width="9" style="9" customWidth="1"/>
    <col min="8" max="8" width="7.25" style="9" customWidth="1"/>
    <col min="9" max="10" width="26.125" style="14" customWidth="1"/>
    <col min="11" max="11" width="12.5" style="9" customWidth="1"/>
    <col min="12" max="12" width="19.125" style="9" customWidth="1"/>
    <col min="13" max="13" width="23" style="9" hidden="1" customWidth="1"/>
    <col min="14" max="16384" width="9" style="9"/>
  </cols>
  <sheetData>
    <row r="1" spans="1:13" ht="29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29.25">
      <c r="A2" s="117" t="s">
        <v>27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29.25">
      <c r="A3" s="117" t="s">
        <v>18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29.25">
      <c r="A4" s="117" t="s">
        <v>21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48.75" customHeight="1">
      <c r="A5" s="118" t="s">
        <v>1</v>
      </c>
      <c r="B5" s="118" t="s">
        <v>2</v>
      </c>
      <c r="C5" s="118" t="s">
        <v>3</v>
      </c>
      <c r="D5" s="118"/>
      <c r="E5" s="118" t="s">
        <v>14</v>
      </c>
      <c r="F5" s="118"/>
      <c r="G5" s="118"/>
      <c r="H5" s="118"/>
      <c r="I5" s="137" t="s">
        <v>15</v>
      </c>
      <c r="J5" s="137"/>
      <c r="K5" s="119" t="s">
        <v>13</v>
      </c>
      <c r="L5" s="34" t="s">
        <v>23</v>
      </c>
      <c r="M5" s="116" t="s">
        <v>12</v>
      </c>
    </row>
    <row r="6" spans="1:13" ht="48.75" customHeight="1">
      <c r="A6" s="118"/>
      <c r="B6" s="118"/>
      <c r="C6" s="27" t="s">
        <v>4</v>
      </c>
      <c r="D6" s="27" t="s">
        <v>5</v>
      </c>
      <c r="E6" s="27" t="s">
        <v>6</v>
      </c>
      <c r="F6" s="27" t="s">
        <v>7</v>
      </c>
      <c r="G6" s="34" t="s">
        <v>8</v>
      </c>
      <c r="H6" s="27" t="s">
        <v>9</v>
      </c>
      <c r="I6" s="35" t="s">
        <v>10</v>
      </c>
      <c r="J6" s="35" t="s">
        <v>11</v>
      </c>
      <c r="K6" s="120"/>
      <c r="L6" s="34" t="s">
        <v>22</v>
      </c>
      <c r="M6" s="136"/>
    </row>
    <row r="7" spans="1:13" ht="48.75" customHeight="1">
      <c r="A7" s="133">
        <v>1</v>
      </c>
      <c r="B7" s="20" t="s">
        <v>33</v>
      </c>
      <c r="C7" s="21">
        <f>SUM(C8:C15)</f>
        <v>120000</v>
      </c>
      <c r="D7" s="2"/>
      <c r="E7" s="11"/>
      <c r="F7" s="11"/>
      <c r="G7" s="11"/>
      <c r="H7" s="11"/>
      <c r="I7" s="25"/>
      <c r="J7" s="25"/>
      <c r="K7" s="2"/>
      <c r="L7" s="2"/>
      <c r="M7" s="16"/>
    </row>
    <row r="8" spans="1:13" s="15" customFormat="1" ht="258.75" customHeight="1">
      <c r="A8" s="134"/>
      <c r="B8" s="291" t="s">
        <v>175</v>
      </c>
      <c r="C8" s="45">
        <v>19000</v>
      </c>
      <c r="D8" s="46"/>
      <c r="E8" s="47">
        <v>0</v>
      </c>
      <c r="F8" s="47">
        <v>2</v>
      </c>
      <c r="G8" s="47">
        <v>20</v>
      </c>
      <c r="H8" s="47">
        <f>SUM(E8:G8)</f>
        <v>22</v>
      </c>
      <c r="I8" s="285" t="s">
        <v>182</v>
      </c>
      <c r="J8" s="285" t="s">
        <v>183</v>
      </c>
      <c r="K8" s="49">
        <v>22616</v>
      </c>
      <c r="L8" s="50" t="s">
        <v>116</v>
      </c>
      <c r="M8" s="18"/>
    </row>
    <row r="9" spans="1:13" s="15" customFormat="1" ht="212.25" customHeight="1">
      <c r="A9" s="134"/>
      <c r="B9" s="22" t="s">
        <v>176</v>
      </c>
      <c r="C9" s="23">
        <v>26000</v>
      </c>
      <c r="D9" s="17"/>
      <c r="E9" s="19">
        <v>2</v>
      </c>
      <c r="F9" s="19">
        <v>3</v>
      </c>
      <c r="G9" s="19">
        <v>15</v>
      </c>
      <c r="H9" s="19">
        <f t="shared" ref="H9:H16" si="0">SUM(E9:G9)</f>
        <v>20</v>
      </c>
      <c r="I9" s="287" t="s">
        <v>172</v>
      </c>
      <c r="J9" s="287" t="s">
        <v>184</v>
      </c>
      <c r="K9" s="284">
        <v>22828</v>
      </c>
      <c r="L9" s="283" t="s">
        <v>117</v>
      </c>
      <c r="M9" s="17"/>
    </row>
    <row r="10" spans="1:13" s="15" customFormat="1" ht="186">
      <c r="A10" s="134"/>
      <c r="B10" s="291" t="s">
        <v>177</v>
      </c>
      <c r="C10" s="293">
        <v>20000</v>
      </c>
      <c r="D10" s="295"/>
      <c r="E10" s="294">
        <v>0</v>
      </c>
      <c r="F10" s="294">
        <v>2</v>
      </c>
      <c r="G10" s="294">
        <v>20</v>
      </c>
      <c r="H10" s="294">
        <f t="shared" si="0"/>
        <v>22</v>
      </c>
      <c r="I10" s="288" t="s">
        <v>185</v>
      </c>
      <c r="J10" s="288" t="s">
        <v>186</v>
      </c>
      <c r="K10" s="49">
        <v>22767</v>
      </c>
      <c r="L10" s="50" t="s">
        <v>118</v>
      </c>
      <c r="M10" s="17"/>
    </row>
    <row r="11" spans="1:13" s="15" customFormat="1" ht="46.5">
      <c r="A11" s="134"/>
      <c r="B11" s="127" t="s">
        <v>178</v>
      </c>
      <c r="C11" s="129">
        <v>19000</v>
      </c>
      <c r="D11" s="131"/>
      <c r="E11" s="121">
        <v>0</v>
      </c>
      <c r="F11" s="121">
        <v>2</v>
      </c>
      <c r="G11" s="121">
        <v>20</v>
      </c>
      <c r="H11" s="121">
        <f t="shared" si="0"/>
        <v>22</v>
      </c>
      <c r="I11" s="289" t="s">
        <v>188</v>
      </c>
      <c r="J11" s="288" t="s">
        <v>187</v>
      </c>
      <c r="K11" s="123">
        <v>22798</v>
      </c>
      <c r="L11" s="125" t="s">
        <v>119</v>
      </c>
      <c r="M11" s="17"/>
    </row>
    <row r="12" spans="1:13" s="15" customFormat="1" ht="183.75" customHeight="1">
      <c r="A12" s="134"/>
      <c r="B12" s="128"/>
      <c r="C12" s="130"/>
      <c r="D12" s="132"/>
      <c r="E12" s="122"/>
      <c r="F12" s="122"/>
      <c r="G12" s="122"/>
      <c r="H12" s="122"/>
      <c r="I12" s="290"/>
      <c r="J12" s="286" t="s">
        <v>189</v>
      </c>
      <c r="K12" s="124"/>
      <c r="L12" s="126"/>
      <c r="M12" s="17"/>
    </row>
    <row r="13" spans="1:13" s="15" customFormat="1" ht="302.25">
      <c r="A13" s="134"/>
      <c r="B13" s="291" t="s">
        <v>179</v>
      </c>
      <c r="C13" s="293">
        <v>24000</v>
      </c>
      <c r="D13" s="295"/>
      <c r="E13" s="294">
        <v>0</v>
      </c>
      <c r="F13" s="294">
        <v>2</v>
      </c>
      <c r="G13" s="294">
        <v>20</v>
      </c>
      <c r="H13" s="294">
        <f t="shared" si="0"/>
        <v>22</v>
      </c>
      <c r="I13" s="292" t="s">
        <v>190</v>
      </c>
      <c r="J13" s="285" t="s">
        <v>191</v>
      </c>
      <c r="K13" s="49">
        <v>22798</v>
      </c>
      <c r="L13" s="50" t="s">
        <v>120</v>
      </c>
      <c r="M13" s="17"/>
    </row>
    <row r="14" spans="1:13" s="15" customFormat="1" ht="209.25">
      <c r="A14" s="134"/>
      <c r="B14" s="22" t="s">
        <v>180</v>
      </c>
      <c r="C14" s="23">
        <v>12000</v>
      </c>
      <c r="D14" s="17"/>
      <c r="E14" s="19">
        <v>0</v>
      </c>
      <c r="F14" s="19">
        <v>3</v>
      </c>
      <c r="G14" s="19">
        <v>30</v>
      </c>
      <c r="H14" s="19">
        <f t="shared" si="0"/>
        <v>33</v>
      </c>
      <c r="I14" s="287" t="s">
        <v>150</v>
      </c>
      <c r="J14" s="287" t="s">
        <v>192</v>
      </c>
      <c r="K14" s="284">
        <v>22828</v>
      </c>
      <c r="L14" s="283" t="s">
        <v>121</v>
      </c>
      <c r="M14" s="17"/>
    </row>
    <row r="15" spans="1:13" s="15" customFormat="1" ht="139.5">
      <c r="A15" s="135"/>
      <c r="B15" s="22" t="s">
        <v>181</v>
      </c>
      <c r="C15" s="24" t="s">
        <v>34</v>
      </c>
      <c r="D15" s="17"/>
      <c r="E15" s="19">
        <v>0</v>
      </c>
      <c r="F15" s="19">
        <v>5</v>
      </c>
      <c r="G15" s="19">
        <v>55</v>
      </c>
      <c r="H15" s="19">
        <f t="shared" si="0"/>
        <v>60</v>
      </c>
      <c r="I15" s="287" t="s">
        <v>150</v>
      </c>
      <c r="J15" s="287" t="s">
        <v>193</v>
      </c>
      <c r="K15" s="284">
        <v>22859</v>
      </c>
      <c r="L15" s="283" t="s">
        <v>122</v>
      </c>
      <c r="M15" s="17"/>
    </row>
    <row r="16" spans="1:13" ht="255.75">
      <c r="A16" s="48">
        <v>2</v>
      </c>
      <c r="B16" s="296" t="s">
        <v>129</v>
      </c>
      <c r="C16" s="297"/>
      <c r="D16" s="298">
        <v>20000</v>
      </c>
      <c r="E16" s="299">
        <v>0</v>
      </c>
      <c r="F16" s="299">
        <v>2</v>
      </c>
      <c r="G16" s="299">
        <v>25</v>
      </c>
      <c r="H16" s="294">
        <f t="shared" si="0"/>
        <v>27</v>
      </c>
      <c r="I16" s="285" t="s">
        <v>194</v>
      </c>
      <c r="J16" s="285" t="s">
        <v>195</v>
      </c>
      <c r="K16" s="49">
        <v>22706</v>
      </c>
      <c r="L16" s="50" t="s">
        <v>116</v>
      </c>
      <c r="M16" s="4"/>
    </row>
    <row r="17" spans="1:13" ht="30" customHeight="1">
      <c r="A17" s="29"/>
      <c r="B17" s="27" t="s">
        <v>19</v>
      </c>
      <c r="C17" s="30">
        <f>SUM(C7)</f>
        <v>120000</v>
      </c>
      <c r="D17" s="30">
        <f>D16</f>
        <v>20000</v>
      </c>
      <c r="E17" s="29"/>
      <c r="F17" s="29"/>
      <c r="G17" s="29"/>
      <c r="H17" s="29"/>
      <c r="I17" s="31"/>
      <c r="J17" s="31"/>
      <c r="K17" s="29"/>
      <c r="L17" s="29"/>
      <c r="M17" s="4"/>
    </row>
    <row r="18" spans="1:13" ht="33.75" customHeight="1"/>
    <row r="19" spans="1:13" ht="23.25">
      <c r="B19" s="8" t="s">
        <v>24</v>
      </c>
      <c r="C19" s="10"/>
      <c r="D19" s="10"/>
    </row>
    <row r="20" spans="1:13" ht="23.25">
      <c r="B20" s="9" t="s">
        <v>28</v>
      </c>
      <c r="C20" s="10"/>
      <c r="D20" s="10"/>
    </row>
    <row r="21" spans="1:13" ht="23.25">
      <c r="B21" s="8" t="s">
        <v>25</v>
      </c>
      <c r="C21" s="10"/>
      <c r="D21" s="10"/>
    </row>
    <row r="22" spans="1:13" ht="23.25">
      <c r="B22" s="9" t="s">
        <v>29</v>
      </c>
      <c r="C22" s="10"/>
      <c r="D22" s="10"/>
    </row>
    <row r="23" spans="1:13" ht="23.25">
      <c r="B23" s="9" t="s">
        <v>26</v>
      </c>
      <c r="C23" s="10"/>
      <c r="D23" s="10"/>
    </row>
    <row r="24" spans="1:13" ht="23.25">
      <c r="B24" s="9" t="s">
        <v>30</v>
      </c>
      <c r="C24" s="10"/>
      <c r="D24" s="10"/>
    </row>
    <row r="25" spans="1:13" ht="23.25">
      <c r="B25" s="9" t="s">
        <v>31</v>
      </c>
      <c r="C25" s="10"/>
      <c r="D25" s="10"/>
    </row>
  </sheetData>
  <mergeCells count="22">
    <mergeCell ref="A7:A15"/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  <mergeCell ref="I11:I12"/>
    <mergeCell ref="K11:K12"/>
    <mergeCell ref="L11:L12"/>
    <mergeCell ref="H11:H12"/>
    <mergeCell ref="G11:G12"/>
    <mergeCell ref="F11:F12"/>
    <mergeCell ref="E11:E12"/>
    <mergeCell ref="D11:D12"/>
    <mergeCell ref="C11:C12"/>
    <mergeCell ref="B11:B12"/>
  </mergeCells>
  <pageMargins left="0.19685039370078741" right="0.19685039370078741" top="0.31496062992125984" bottom="0.27559055118110237" header="0.31496062992125984" footer="0.31496062992125984"/>
  <pageSetup paperSize="9" scale="73" orientation="landscape" r:id="rId1"/>
  <rowBreaks count="2" manualBreakCount="2">
    <brk id="10" max="16383" man="1"/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วิทย์</vt:lpstr>
      <vt:lpstr>สังคม</vt:lpstr>
      <vt:lpstr>ทำนุ</vt:lpstr>
      <vt:lpstr>บริการวิชาการ</vt:lpstr>
      <vt:lpstr>วิทย์!Print_Area</vt:lpstr>
      <vt:lpstr>บริการวิชาการ!Print_Titles</vt:lpstr>
      <vt:lpstr>วิทย์!Print_Titles</vt:lpstr>
      <vt:lpstr>สังคม!Print_Titles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2018-09-21T08:24:33Z</cp:lastPrinted>
  <dcterms:created xsi:type="dcterms:W3CDTF">2017-09-04T04:20:38Z</dcterms:created>
  <dcterms:modified xsi:type="dcterms:W3CDTF">2018-10-02T02:27:26Z</dcterms:modified>
</cp:coreProperties>
</file>